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fiocruzbr-my.sharepoint.com/personal/mauricio_sergio_fiocruz_br/Documents/Documentos/Relatório de Atividades/"/>
    </mc:Choice>
  </mc:AlternateContent>
  <xr:revisionPtr revIDLastSave="0" documentId="8_{E81B01E5-1599-451E-A865-332433ACD4E9}" xr6:coauthVersionLast="47" xr6:coauthVersionMax="47" xr10:uidLastSave="{00000000-0000-0000-0000-000000000000}"/>
  <bookViews>
    <workbookView xWindow="28680" yWindow="2205" windowWidth="29040" windowHeight="15840" tabRatio="526" xr2:uid="{00000000-000D-0000-FFFF-FFFF00000000}"/>
  </bookViews>
  <sheets>
    <sheet name="Isenção de Desp. Bancária" sheetId="2" r:id="rId1"/>
    <sheet name="Resumo das Operações" sheetId="3" r:id="rId2"/>
    <sheet name="Câmbios" sheetId="1" r:id="rId3"/>
    <sheet name="TIPO 04 - Câmbio Financeiro" sheetId="4" r:id="rId4"/>
    <sheet name="TIPO - 03 - CONVERTIDO" sheetId="22" r:id="rId5"/>
    <sheet name="Liberados e Entregues" sheetId="8" r:id="rId6"/>
    <sheet name="Agente de Cargas" sheetId="11" r:id="rId7"/>
    <sheet name="DOAÇÕES" sheetId="9" r:id="rId8"/>
    <sheet name="EXPORTADO" sheetId="23" r:id="rId9"/>
    <sheet name="Prazo de Permanência" sheetId="5" r:id="rId10"/>
    <sheet name="COC" sheetId="6" r:id="rId11"/>
    <sheet name="COGEAD-SIEX" sheetId="7" r:id="rId12"/>
    <sheet name="ENSP" sheetId="12" r:id="rId13"/>
    <sheet name="Esc.Téc.MG Sul" sheetId="14" r:id="rId14"/>
    <sheet name="Esc. Téc. Rondônia" sheetId="24" r:id="rId15"/>
    <sheet name="IAM" sheetId="15" r:id="rId16"/>
    <sheet name="ICC" sheetId="29" r:id="rId17"/>
    <sheet name="ICICT" sheetId="16" r:id="rId18"/>
    <sheet name="IFF" sheetId="17" r:id="rId19"/>
    <sheet name="IGM" sheetId="18" r:id="rId20"/>
    <sheet name="INCQS" sheetId="19" r:id="rId21"/>
    <sheet name="IOC" sheetId="20" r:id="rId22"/>
    <sheet name="IRR" sheetId="21" r:id="rId23"/>
    <sheet name="PRESIDÊNCIA" sheetId="10" r:id="rId24"/>
  </sheets>
  <definedNames>
    <definedName name="_xlnm._FilterDatabase" localSheetId="6" hidden="1">'Agente de Cargas'!$A$1:$Y$109</definedName>
    <definedName name="_xlnm._FilterDatabase" localSheetId="2" hidden="1">Câmbios!$A$177:$M$200</definedName>
    <definedName name="_xlnm._FilterDatabase" localSheetId="10" hidden="1">COC!$A$1:$L$9</definedName>
    <definedName name="_xlnm._FilterDatabase" localSheetId="7" hidden="1">DOAÇÕES!$A$1:$P$41</definedName>
    <definedName name="_xlnm._FilterDatabase" localSheetId="8" hidden="1">EXPORTADO!$A$1:$N$17</definedName>
    <definedName name="_xlnm._FilterDatabase" localSheetId="15" hidden="1">IAM!$A$1:$K$13</definedName>
    <definedName name="_xlnm._FilterDatabase" localSheetId="17" hidden="1">ICICT!$A$1:$K$4</definedName>
    <definedName name="_xlnm._FilterDatabase" localSheetId="19" hidden="1">IGM!$A$1:$K$51</definedName>
    <definedName name="_xlnm._FilterDatabase" localSheetId="20" hidden="1">INCQS!$A$1:$K$20</definedName>
    <definedName name="_xlnm._FilterDatabase" localSheetId="21" hidden="1">IOC!$A$1:$K$71</definedName>
    <definedName name="_xlnm._FilterDatabase" localSheetId="22" hidden="1">IRR!$A$1:$K$13</definedName>
    <definedName name="_xlnm._FilterDatabase" localSheetId="0" hidden="1">'Isenção de Desp. Bancária'!$A$1:$G$189</definedName>
    <definedName name="_xlnm._FilterDatabase" localSheetId="5" hidden="1">'Liberados e Entregues'!$A$1:$P$73</definedName>
    <definedName name="_xlnm._FilterDatabase" localSheetId="9" hidden="1">'Prazo de Permanência'!$A$1:$K$55</definedName>
    <definedName name="_xlnm._FilterDatabase" localSheetId="23" hidden="1">PRESIDÊNCIA!$A$1:$K$13</definedName>
    <definedName name="_xlnm._FilterDatabase" localSheetId="3" hidden="1">'TIPO 04 - Câmbio Financeiro'!$A$1:$L$161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2" l="1"/>
  <c r="G189" i="2"/>
  <c r="H189" i="2"/>
  <c r="F121" i="2"/>
  <c r="F12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2" i="2"/>
  <c r="G4" i="29" l="1"/>
  <c r="I14" i="29"/>
  <c r="H14" i="29"/>
  <c r="G14" i="29"/>
  <c r="F14" i="29"/>
  <c r="E14" i="29"/>
  <c r="D14" i="29"/>
  <c r="G71" i="20"/>
  <c r="G13" i="10"/>
  <c r="I22" i="6"/>
  <c r="J53" i="5"/>
  <c r="K109" i="11"/>
  <c r="M109" i="11"/>
  <c r="L109" i="11"/>
  <c r="G179" i="2"/>
  <c r="G178" i="2"/>
  <c r="G176" i="2"/>
  <c r="G175" i="2"/>
  <c r="G174" i="2"/>
  <c r="G172" i="2"/>
  <c r="G171" i="2"/>
  <c r="G170" i="2"/>
  <c r="G169" i="2"/>
  <c r="G168" i="2"/>
  <c r="G167" i="2"/>
  <c r="G166" i="2"/>
  <c r="G165" i="2"/>
  <c r="G160" i="2"/>
  <c r="G159" i="2"/>
  <c r="G158" i="2"/>
  <c r="G157" i="2"/>
  <c r="G155" i="2"/>
  <c r="G154" i="2"/>
  <c r="G152" i="2"/>
  <c r="G151" i="2"/>
  <c r="G150" i="2"/>
  <c r="G149" i="2"/>
  <c r="G145" i="2"/>
  <c r="G142" i="2"/>
  <c r="G141" i="2"/>
  <c r="G138" i="2"/>
  <c r="G134" i="2"/>
  <c r="G133" i="2"/>
  <c r="G132" i="2"/>
  <c r="G130" i="2"/>
  <c r="G129" i="2"/>
  <c r="G128" i="2"/>
  <c r="G126" i="2"/>
  <c r="G120" i="2"/>
  <c r="G118" i="2"/>
  <c r="G117" i="2"/>
  <c r="G101" i="2"/>
  <c r="G100" i="2"/>
  <c r="G94" i="2"/>
  <c r="G91" i="2"/>
  <c r="G75" i="2"/>
  <c r="G74" i="2"/>
  <c r="G63" i="2"/>
  <c r="G62" i="2"/>
  <c r="G58" i="2"/>
  <c r="G56" i="2"/>
  <c r="G50" i="2"/>
  <c r="G48" i="2"/>
  <c r="G47" i="2"/>
  <c r="G28" i="2"/>
  <c r="G24" i="2"/>
  <c r="G23" i="2"/>
  <c r="G16" i="2"/>
  <c r="G5" i="2"/>
  <c r="G4" i="2"/>
  <c r="G2" i="2"/>
  <c r="N109" i="11"/>
  <c r="O109" i="11"/>
  <c r="I39" i="8"/>
  <c r="I48" i="8"/>
  <c r="I47" i="8"/>
  <c r="I43" i="8"/>
  <c r="I42" i="8"/>
  <c r="I26" i="8"/>
  <c r="I27" i="8"/>
  <c r="I21" i="8"/>
  <c r="I10" i="9"/>
  <c r="I38" i="9" s="1"/>
  <c r="O70" i="8"/>
  <c r="D20" i="3"/>
  <c r="G17" i="3"/>
  <c r="G20" i="3" s="1"/>
  <c r="G19" i="3"/>
  <c r="G171" i="1"/>
  <c r="G9" i="3"/>
  <c r="H20" i="3"/>
  <c r="F20" i="3"/>
  <c r="E20" i="3"/>
  <c r="G14" i="3"/>
  <c r="H9" i="3"/>
  <c r="G8" i="3"/>
  <c r="G6" i="3"/>
  <c r="G5" i="3"/>
  <c r="G4" i="3"/>
  <c r="G3" i="3"/>
  <c r="E9" i="3"/>
  <c r="F9" i="3"/>
  <c r="D9" i="3"/>
  <c r="J22" i="6"/>
  <c r="I82" i="20"/>
  <c r="I14" i="24"/>
  <c r="H14" i="24"/>
  <c r="G14" i="24"/>
  <c r="F14" i="24"/>
  <c r="E14" i="24"/>
  <c r="D14" i="24"/>
  <c r="G3" i="24"/>
  <c r="G13" i="21"/>
  <c r="H82" i="20"/>
  <c r="G20" i="19"/>
  <c r="G51" i="18"/>
  <c r="G62" i="18"/>
  <c r="G3" i="17"/>
  <c r="G5" i="16"/>
  <c r="G13" i="15"/>
  <c r="G5" i="14"/>
  <c r="G5" i="12"/>
  <c r="G3" i="7"/>
  <c r="I6" i="22"/>
  <c r="G9" i="6"/>
  <c r="G161" i="1"/>
  <c r="G98" i="1"/>
  <c r="G157" i="4"/>
  <c r="G94" i="4"/>
  <c r="G161" i="4" s="1"/>
  <c r="F53" i="5"/>
  <c r="K53" i="5"/>
  <c r="I53" i="5"/>
  <c r="H53" i="5"/>
  <c r="G53" i="5"/>
  <c r="O38" i="9"/>
  <c r="N16" i="23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2" i="23"/>
  <c r="I5" i="8"/>
  <c r="Y109" i="11"/>
  <c r="X109" i="11"/>
  <c r="W109" i="11"/>
  <c r="I62" i="8"/>
  <c r="I61" i="8"/>
  <c r="I60" i="8"/>
  <c r="I58" i="8"/>
  <c r="I57" i="8"/>
  <c r="I56" i="8"/>
  <c r="I55" i="8"/>
  <c r="I54" i="8"/>
  <c r="I53" i="8"/>
  <c r="I52" i="8"/>
  <c r="I51" i="8"/>
  <c r="I50" i="8"/>
  <c r="I49" i="8"/>
  <c r="I45" i="8"/>
  <c r="I44" i="8"/>
  <c r="I40" i="8"/>
  <c r="I38" i="8"/>
  <c r="I36" i="8"/>
  <c r="I35" i="8"/>
  <c r="I33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4" i="8"/>
  <c r="I3" i="8"/>
  <c r="I16" i="23" l="1"/>
  <c r="I70" i="8"/>
  <c r="G165" i="1"/>
  <c r="G203" i="1" s="1"/>
  <c r="I24" i="21"/>
  <c r="G24" i="21"/>
  <c r="F24" i="21"/>
  <c r="E24" i="21"/>
  <c r="D24" i="21"/>
  <c r="H24" i="21"/>
  <c r="J82" i="20"/>
  <c r="G82" i="20"/>
  <c r="F82" i="20"/>
  <c r="E82" i="20"/>
  <c r="D82" i="20"/>
  <c r="G32" i="19"/>
  <c r="H32" i="19"/>
  <c r="I32" i="19"/>
  <c r="F32" i="19"/>
  <c r="E32" i="19"/>
  <c r="D32" i="19"/>
  <c r="I62" i="18"/>
  <c r="F62" i="18"/>
  <c r="E62" i="18"/>
  <c r="D62" i="18"/>
  <c r="I13" i="17"/>
  <c r="F13" i="17"/>
  <c r="E13" i="17"/>
  <c r="D13" i="17"/>
  <c r="H13" i="17"/>
  <c r="I15" i="16"/>
  <c r="H15" i="16"/>
  <c r="G15" i="16"/>
  <c r="F15" i="16"/>
  <c r="E15" i="16"/>
  <c r="D15" i="16"/>
  <c r="H62" i="18" l="1"/>
  <c r="I25" i="15"/>
  <c r="H25" i="15"/>
  <c r="G25" i="15"/>
  <c r="F25" i="15"/>
  <c r="E25" i="15"/>
  <c r="D25" i="15"/>
  <c r="I16" i="14"/>
  <c r="H16" i="14"/>
  <c r="G16" i="14"/>
  <c r="F16" i="14"/>
  <c r="E16" i="14"/>
  <c r="D16" i="14"/>
  <c r="H16" i="12"/>
  <c r="I16" i="12"/>
  <c r="G16" i="12"/>
  <c r="F16" i="12"/>
  <c r="E16" i="12"/>
  <c r="D16" i="12"/>
  <c r="J23" i="10" l="1"/>
  <c r="H23" i="10"/>
  <c r="G23" i="10"/>
  <c r="F23" i="10"/>
  <c r="E23" i="10"/>
  <c r="I23" i="10"/>
  <c r="H11" i="7"/>
  <c r="H14" i="7" s="1"/>
  <c r="I14" i="7"/>
  <c r="G14" i="7"/>
  <c r="F14" i="7"/>
  <c r="E14" i="7"/>
  <c r="D14" i="7"/>
  <c r="H22" i="6" l="1"/>
  <c r="G22" i="6"/>
  <c r="F22" i="6"/>
  <c r="E22" i="6"/>
  <c r="D22" i="6"/>
</calcChain>
</file>

<file path=xl/sharedStrings.xml><?xml version="1.0" encoding="utf-8"?>
<sst xmlns="http://schemas.openxmlformats.org/spreadsheetml/2006/main" count="8159" uniqueCount="1829">
  <si>
    <r>
      <rPr>
        <sz val="8"/>
        <color rgb="FF000000"/>
        <rFont val="Arial"/>
        <family val="2"/>
      </rPr>
      <t>FLUTUANTE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TIPO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4</t>
    </r>
  </si>
  <si>
    <r>
      <rPr>
        <sz val="7"/>
        <color rgb="FF000000"/>
        <rFont val="Arial"/>
        <family val="2"/>
      </rPr>
      <t>INEXIGIBILIDADE</t>
    </r>
  </si>
  <si>
    <r>
      <rPr>
        <sz val="8"/>
        <color rgb="FF000000"/>
        <rFont val="Arial"/>
        <family val="2"/>
      </rPr>
      <t>VPEIC/PR</t>
    </r>
  </si>
  <si>
    <r>
      <rPr>
        <sz val="8"/>
        <color rgb="FF000000"/>
        <rFont val="Arial"/>
        <family val="2"/>
      </rPr>
      <t>MDPI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</t>
    </r>
  </si>
  <si>
    <r>
      <rPr>
        <sz val="8"/>
        <color rgb="FF000000"/>
        <rFont val="Arial"/>
        <family val="2"/>
      </rPr>
      <t>IANPHI</t>
    </r>
  </si>
  <si>
    <t>CAD</t>
  </si>
  <si>
    <t>REM.SEM SAQUE</t>
  </si>
  <si>
    <r>
      <rPr>
        <sz val="8"/>
        <color rgb="FF000000"/>
        <rFont val="Arial"/>
        <family val="2"/>
      </rPr>
      <t>THERMO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FISHER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SCIENTIFIC</t>
    </r>
  </si>
  <si>
    <r>
      <rPr>
        <sz val="8"/>
        <color rgb="FF000000"/>
        <rFont val="Arial"/>
        <family val="2"/>
      </rPr>
      <t>REM.SEM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SAQUE</t>
    </r>
  </si>
  <si>
    <r>
      <rPr>
        <sz val="8"/>
        <color rgb="FF000000"/>
        <rFont val="Arial"/>
        <family val="2"/>
      </rPr>
      <t>25380.001743/2022-14</t>
    </r>
  </si>
  <si>
    <r>
      <rPr>
        <sz val="8"/>
        <color rgb="FF000000"/>
        <rFont val="Arial"/>
        <family val="2"/>
      </rPr>
      <t>VPGDI/PR</t>
    </r>
  </si>
  <si>
    <t>CONTRATO</t>
  </si>
  <si>
    <t>VENC. CONT</t>
  </si>
  <si>
    <t>VENC. CONT.</t>
  </si>
  <si>
    <t>MOD. LICITAÇÃO</t>
  </si>
  <si>
    <t>Processo</t>
  </si>
  <si>
    <t>Unidade</t>
  </si>
  <si>
    <t>Modalidade
de pagamento</t>
  </si>
  <si>
    <t xml:space="preserve">RESUMO DAS OPERAÇÕES CAMBIAIS QUANTITATIVO PARA CONVERSÃO </t>
  </si>
  <si>
    <t>MODAL DE PAGTO</t>
  </si>
  <si>
    <t xml:space="preserve">PREGÃO </t>
  </si>
  <si>
    <t>SRP</t>
  </si>
  <si>
    <t>DISPENSA</t>
  </si>
  <si>
    <t>INEXIGIBILIDADE</t>
  </si>
  <si>
    <t>NÃO SE APLICA</t>
  </si>
  <si>
    <t>TOTAL DOS PAGAMENTOS</t>
  </si>
  <si>
    <t>REMESSA SEM SAQUE</t>
  </si>
  <si>
    <t>PAGTO ANTECIPADO</t>
  </si>
  <si>
    <t>CARTA DE CRÉDITO</t>
  </si>
  <si>
    <t>TIPO 4 (FLUTUANTE)</t>
  </si>
  <si>
    <t>TIPO 3</t>
  </si>
  <si>
    <t>TOTAIS</t>
  </si>
  <si>
    <t>RESUMO DAS OPERAÇÕES CAMBIAIS VALORES CONVERTIDOS (R$)</t>
  </si>
  <si>
    <t>PREGÃO</t>
  </si>
  <si>
    <t>PROCESSO</t>
  </si>
  <si>
    <t>UNIDADE</t>
  </si>
  <si>
    <t>EXPORTADOR</t>
  </si>
  <si>
    <t xml:space="preserve"> VALOR</t>
  </si>
  <si>
    <t>TAXA</t>
  </si>
  <si>
    <t>FECH.</t>
  </si>
  <si>
    <t>MOD. PAGTO</t>
  </si>
  <si>
    <t>RESUMO DOS PAGAMENTOS EFETUADOS</t>
  </si>
  <si>
    <t>TOTAL EM R$ PAGOS</t>
  </si>
  <si>
    <t>TIPO 3 (CONVERSÃO)</t>
  </si>
  <si>
    <t>TOTAL</t>
  </si>
  <si>
    <t>PROCESSO Nº</t>
  </si>
  <si>
    <t>DESC. UNIDADE</t>
  </si>
  <si>
    <t>DATA INICIAL</t>
  </si>
  <si>
    <t>DT ABERTURA PROCESSO</t>
  </si>
  <si>
    <t>MODALIDADE LICIT.</t>
  </si>
  <si>
    <t>TOT. DIAS - ABERTURA À ENTRADA SIEX</t>
  </si>
  <si>
    <t>ANÁLISE E CAMBIO</t>
  </si>
  <si>
    <t>CONTROLE DE PEDIDOS</t>
  </si>
  <si>
    <t>LIBERAÇÃO ALFANDEGÁRIA</t>
  </si>
  <si>
    <t>TOTAL DE DIAS SIEX</t>
  </si>
  <si>
    <t>TOTAL DE DIAS GERAL</t>
  </si>
  <si>
    <t>TOTAL DE PROCESSOS:</t>
  </si>
  <si>
    <t>OBS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</si>
  <si>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</si>
  <si>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r>
      <t>OBS</t>
    </r>
    <r>
      <rPr>
        <b/>
        <vertAlign val="subscript"/>
        <sz val="11"/>
        <color rgb="FF0070C0"/>
        <rFont val="Calibri"/>
        <family val="2"/>
      </rPr>
      <t>2</t>
    </r>
    <r>
      <rPr>
        <b/>
        <sz val="11"/>
        <color rgb="FF0070C0"/>
        <rFont val="Calibri"/>
        <family val="2"/>
      </rPr>
      <t>: o cálculo de dias foi pela média.</t>
    </r>
  </si>
  <si>
    <t>EXPORTADOR/FABRICANTE</t>
  </si>
  <si>
    <t>MODALIDADE</t>
  </si>
  <si>
    <t>ABERTURA</t>
  </si>
  <si>
    <t>STATUS</t>
  </si>
  <si>
    <t>VL CONTRATADO</t>
  </si>
  <si>
    <t>VL REAIS</t>
  </si>
  <si>
    <t>PRODUTO</t>
  </si>
  <si>
    <t>NCM</t>
  </si>
  <si>
    <t>DATA PO</t>
  </si>
  <si>
    <t>CHEGADA PRODUTO</t>
  </si>
  <si>
    <t>LIBERAÇÃO</t>
  </si>
  <si>
    <t>DIAS NA ALFÂNDEGA</t>
  </si>
  <si>
    <t>CANAL</t>
  </si>
  <si>
    <t>TOTAL DE PROCESSOS</t>
  </si>
  <si>
    <t>TOTAL VALOR REAL</t>
  </si>
  <si>
    <t>PROCESSO DE PAGTO</t>
  </si>
  <si>
    <t>PROCESSO IMPORTAÇÃO</t>
  </si>
  <si>
    <t>N. REF.PR</t>
  </si>
  <si>
    <t>FATURA</t>
  </si>
  <si>
    <t>NF.DESPESA</t>
  </si>
  <si>
    <t>NF.SERVIÇO</t>
  </si>
  <si>
    <t>FRETE</t>
  </si>
  <si>
    <t>OUT.TAXAS</t>
  </si>
  <si>
    <t>VALOR IMPOSTO</t>
  </si>
  <si>
    <t>TOTAL FRETE</t>
  </si>
  <si>
    <t>DESPACHO</t>
  </si>
  <si>
    <t>OUTRAS DESPESAS</t>
  </si>
  <si>
    <t>VALOR BRUTO</t>
  </si>
  <si>
    <t>VALOR LIQUIDO</t>
  </si>
  <si>
    <t>DATA ATESTO</t>
  </si>
  <si>
    <t>ORDEM BANCARIA</t>
  </si>
  <si>
    <t>DATA DO PAGT0</t>
  </si>
  <si>
    <t>Tp Declaração</t>
  </si>
  <si>
    <t>Número</t>
  </si>
  <si>
    <t>Data</t>
  </si>
  <si>
    <t>TRANSPORTE INTERNO</t>
  </si>
  <si>
    <t>SEGURO</t>
  </si>
  <si>
    <t>Armazenagem</t>
  </si>
  <si>
    <t xml:space="preserve">Valor Contratado </t>
  </si>
  <si>
    <t>Taxa</t>
  </si>
  <si>
    <t>Valor em Reais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</si>
  <si>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</si>
  <si>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r>
      <t>OBS</t>
    </r>
    <r>
      <rPr>
        <b/>
        <vertAlign val="subscript"/>
        <sz val="11"/>
        <color rgb="FF0070C0"/>
        <rFont val="Calibri"/>
        <family val="2"/>
      </rPr>
      <t>3</t>
    </r>
    <r>
      <rPr>
        <b/>
        <sz val="11"/>
        <color rgb="FF0070C0"/>
        <rFont val="Calibri"/>
        <family val="2"/>
      </rPr>
      <t>: o cálculo de dias na alfândega foi pela mediana.</t>
    </r>
  </si>
  <si>
    <t>Valor em R$</t>
  </si>
  <si>
    <t>Despesa economizada
entre 01/01/2023 a
31/12/2023</t>
  </si>
  <si>
    <t>RECOLHIMENTO DE IR - PUBLICAÇÕES CIENTÍFICAS</t>
  </si>
  <si>
    <t>FLUTUANTE e TIPO 4</t>
  </si>
  <si>
    <r>
      <rPr>
        <b/>
        <sz val="7"/>
        <color rgb="FFFF0000"/>
        <rFont val="Times New Roman"/>
        <family val="1"/>
      </rPr>
      <t>PROCESSO</t>
    </r>
  </si>
  <si>
    <r>
      <rPr>
        <b/>
        <sz val="7"/>
        <color rgb="FFFF0000"/>
        <rFont val="Times New Roman"/>
        <family val="1"/>
      </rPr>
      <t>UNIDADE</t>
    </r>
  </si>
  <si>
    <r>
      <rPr>
        <b/>
        <sz val="7"/>
        <color rgb="FFFF0000"/>
        <rFont val="Times New Roman"/>
        <family val="1"/>
      </rPr>
      <t>EXPORTADOR</t>
    </r>
  </si>
  <si>
    <r>
      <rPr>
        <b/>
        <sz val="7"/>
        <color rgb="FFFF0000"/>
        <rFont val="Times New Roman"/>
        <family val="1"/>
      </rPr>
      <t>VALOR</t>
    </r>
  </si>
  <si>
    <r>
      <rPr>
        <b/>
        <sz val="7"/>
        <color rgb="FFFF0000"/>
        <rFont val="Times New Roman"/>
        <family val="1"/>
      </rPr>
      <t>TAXA</t>
    </r>
  </si>
  <si>
    <r>
      <rPr>
        <b/>
        <sz val="7"/>
        <color rgb="FFFF0000"/>
        <rFont val="Times New Roman"/>
        <family val="1"/>
      </rPr>
      <t>VALOR</t>
    </r>
    <r>
      <rPr>
        <b/>
        <sz val="7"/>
        <color rgb="FFFF0000"/>
        <rFont val="Times New Roman"/>
        <family val="1"/>
      </rPr>
      <t xml:space="preserve"> </t>
    </r>
    <r>
      <rPr>
        <b/>
        <sz val="7"/>
        <color rgb="FFFF0000"/>
        <rFont val="Times New Roman"/>
        <family val="1"/>
      </rPr>
      <t>R$</t>
    </r>
  </si>
  <si>
    <r>
      <rPr>
        <b/>
        <sz val="7"/>
        <color rgb="FFFF0000"/>
        <rFont val="Times New Roman"/>
        <family val="1"/>
      </rPr>
      <t>FECH.</t>
    </r>
  </si>
  <si>
    <r>
      <rPr>
        <b/>
        <sz val="7"/>
        <color rgb="FFFF0000"/>
        <rFont val="Times New Roman"/>
        <family val="1"/>
      </rPr>
      <t>CONTRATO</t>
    </r>
  </si>
  <si>
    <r>
      <rPr>
        <b/>
        <sz val="7"/>
        <color rgb="FFFF0000"/>
        <rFont val="Times New Roman"/>
        <family val="1"/>
      </rPr>
      <t>VENC.</t>
    </r>
    <r>
      <rPr>
        <b/>
        <sz val="7"/>
        <color rgb="FFFF0000"/>
        <rFont val="Times New Roman"/>
        <family val="1"/>
      </rPr>
      <t xml:space="preserve"> </t>
    </r>
    <r>
      <rPr>
        <b/>
        <sz val="7"/>
        <color rgb="FFFF0000"/>
        <rFont val="Times New Roman"/>
        <family val="1"/>
      </rPr>
      <t>CONT.</t>
    </r>
  </si>
  <si>
    <r>
      <rPr>
        <b/>
        <sz val="7"/>
        <color rgb="FFFF0000"/>
        <rFont val="Times New Roman"/>
        <family val="1"/>
      </rPr>
      <t>EMBARQUE</t>
    </r>
  </si>
  <si>
    <r>
      <rPr>
        <b/>
        <sz val="7"/>
        <color rgb="FFFF0000"/>
        <rFont val="Times New Roman"/>
        <family val="1"/>
      </rPr>
      <t>MOD.</t>
    </r>
    <r>
      <rPr>
        <b/>
        <sz val="7"/>
        <color rgb="FFFF0000"/>
        <rFont val="Times New Roman"/>
        <family val="1"/>
      </rPr>
      <t xml:space="preserve"> </t>
    </r>
    <r>
      <rPr>
        <b/>
        <sz val="7"/>
        <color rgb="FFFF0000"/>
        <rFont val="Times New Roman"/>
        <family val="1"/>
      </rPr>
      <t>PAGTO/REC</t>
    </r>
  </si>
  <si>
    <r>
      <rPr>
        <b/>
        <sz val="7"/>
        <color rgb="FFFF0000"/>
        <rFont val="Times New Roman"/>
        <family val="1"/>
      </rPr>
      <t>MOD.</t>
    </r>
    <r>
      <rPr>
        <b/>
        <sz val="7"/>
        <color rgb="FFFF0000"/>
        <rFont val="Times New Roman"/>
        <family val="1"/>
      </rPr>
      <t xml:space="preserve"> </t>
    </r>
    <r>
      <rPr>
        <b/>
        <sz val="7"/>
        <color rgb="FFFF0000"/>
        <rFont val="Times New Roman"/>
        <family val="1"/>
      </rPr>
      <t>LICITAÇÃO</t>
    </r>
  </si>
  <si>
    <t>25383.000272/2023-88</t>
  </si>
  <si>
    <t>IGM</t>
  </si>
  <si>
    <r>
      <rPr>
        <sz val="8"/>
        <color rgb="FF000000"/>
        <rFont val="Arial"/>
        <family val="2"/>
      </rPr>
      <t>SPRINGER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NATURE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</t>
    </r>
  </si>
  <si>
    <r>
      <rPr>
        <sz val="8"/>
        <color rgb="FF000000"/>
        <rFont val="Arial"/>
        <family val="2"/>
      </rPr>
      <t>US$</t>
    </r>
  </si>
  <si>
    <t>07/08/2023</t>
  </si>
  <si>
    <t>23/16565940</t>
  </si>
  <si>
    <t>09/08/2023</t>
  </si>
  <si>
    <t>/  /</t>
  </si>
  <si>
    <r>
      <rPr>
        <sz val="8"/>
        <color rgb="FF000000"/>
        <rFont val="Arial"/>
        <family val="2"/>
      </rPr>
      <t>25380.000137/2023-62</t>
    </r>
  </si>
  <si>
    <r>
      <rPr>
        <sz val="8"/>
        <color rgb="FF000000"/>
        <rFont val="Arial"/>
        <family val="2"/>
      </rPr>
      <t>ICICT</t>
    </r>
  </si>
  <si>
    <r>
      <rPr>
        <sz val="8"/>
        <color rgb="FF000000"/>
        <rFont val="Arial"/>
        <family val="2"/>
      </rPr>
      <t>SEARCH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TECHNOLOGY</t>
    </r>
  </si>
  <si>
    <r>
      <rPr>
        <sz val="8"/>
        <color rgb="FF000000"/>
        <rFont val="Arial"/>
        <family val="2"/>
      </rPr>
      <t>24/05/2023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</si>
  <si>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1652415</t>
    </r>
  </si>
  <si>
    <r>
      <rPr>
        <sz val="8"/>
        <color rgb="FF000000"/>
        <rFont val="Arial"/>
        <family val="2"/>
      </rPr>
      <t>26/05/2023</t>
    </r>
  </si>
  <si>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</si>
  <si>
    <r>
      <rPr>
        <sz val="8"/>
        <color rgb="FF000000"/>
        <rFont val="Arial"/>
        <family val="2"/>
      </rPr>
      <t>25385.000360/2023-60</t>
    </r>
  </si>
  <si>
    <r>
      <rPr>
        <sz val="8"/>
        <color rgb="FF000000"/>
        <rFont val="Arial"/>
        <family val="2"/>
      </rPr>
      <t>INCQS</t>
    </r>
  </si>
  <si>
    <r>
      <rPr>
        <sz val="8"/>
        <color rgb="FF000000"/>
        <rFont val="Arial"/>
        <family val="2"/>
      </rPr>
      <t>UNITED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STATES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PHARMACO</t>
    </r>
  </si>
  <si>
    <r>
      <rPr>
        <sz val="8"/>
        <color rgb="FF000000"/>
        <rFont val="Arial"/>
        <family val="2"/>
      </rPr>
      <t>09/10/2023</t>
    </r>
  </si>
  <si>
    <r>
      <rPr>
        <sz val="8"/>
        <color rgb="FF000000"/>
        <rFont val="Arial"/>
        <family val="2"/>
      </rPr>
      <t>23/16602534</t>
    </r>
  </si>
  <si>
    <r>
      <rPr>
        <sz val="8"/>
        <color rgb="FF000000"/>
        <rFont val="Arial"/>
        <family val="2"/>
      </rPr>
      <t>11/10/2023</t>
    </r>
  </si>
  <si>
    <r>
      <rPr>
        <sz val="7"/>
        <color rgb="FF000000"/>
        <rFont val="Arial"/>
        <family val="2"/>
      </rPr>
      <t>DISPENSA</t>
    </r>
  </si>
  <si>
    <r>
      <rPr>
        <sz val="8"/>
        <color rgb="FF000000"/>
        <rFont val="Arial"/>
        <family val="2"/>
      </rPr>
      <t>25380.003453/2022-13</t>
    </r>
  </si>
  <si>
    <r>
      <rPr>
        <sz val="8"/>
        <color rgb="FF000000"/>
        <rFont val="Arial"/>
        <family val="2"/>
      </rPr>
      <t>DOT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LIB</t>
    </r>
  </si>
  <si>
    <r>
      <rPr>
        <sz val="8"/>
        <color rgb="FF000000"/>
        <rFont val="Arial"/>
        <family val="2"/>
      </rPr>
      <t>23/01/2023</t>
    </r>
  </si>
  <si>
    <r>
      <rPr>
        <sz val="8"/>
        <color rgb="FF000000"/>
        <rFont val="Arial"/>
        <family val="2"/>
      </rPr>
      <t>23/16460769</t>
    </r>
  </si>
  <si>
    <r>
      <rPr>
        <sz val="8"/>
        <color rgb="FF000000"/>
        <rFont val="Arial"/>
        <family val="2"/>
      </rPr>
      <t>25/01/2023</t>
    </r>
  </si>
  <si>
    <r>
      <rPr>
        <sz val="8"/>
        <color rgb="FF000000"/>
        <rFont val="Arial"/>
        <family val="2"/>
      </rPr>
      <t>25380.001879/2023-13</t>
    </r>
  </si>
  <si>
    <r>
      <rPr>
        <sz val="8"/>
        <color rgb="FF000000"/>
        <rFont val="Arial"/>
        <family val="2"/>
      </rPr>
      <t>ELSEVIER</t>
    </r>
  </si>
  <si>
    <r>
      <rPr>
        <sz val="8"/>
        <color rgb="FF000000"/>
        <rFont val="Arial"/>
        <family val="2"/>
      </rPr>
      <t>21/11/2023</t>
    </r>
  </si>
  <si>
    <r>
      <rPr>
        <sz val="8"/>
        <color rgb="FF000000"/>
        <rFont val="Arial"/>
        <family val="2"/>
      </rPr>
      <t>23/16625848</t>
    </r>
  </si>
  <si>
    <r>
      <rPr>
        <sz val="8"/>
        <color rgb="FF000000"/>
        <rFont val="Arial"/>
        <family val="2"/>
      </rPr>
      <t>24/11/2023</t>
    </r>
  </si>
  <si>
    <r>
      <rPr>
        <sz val="8"/>
        <color rgb="FF000000"/>
        <rFont val="Arial"/>
        <family val="2"/>
      </rPr>
      <t>25380.002306/2023-07</t>
    </r>
  </si>
  <si>
    <r>
      <rPr>
        <sz val="8"/>
        <color rgb="FF000000"/>
        <rFont val="Arial"/>
        <family val="2"/>
      </rPr>
      <t>SIEX/COGEAD</t>
    </r>
  </si>
  <si>
    <r>
      <rPr>
        <sz val="8"/>
        <color rgb="FF000000"/>
        <rFont val="Arial"/>
        <family val="2"/>
      </rPr>
      <t>IATA-THE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</si>
  <si>
    <r>
      <rPr>
        <sz val="8"/>
        <color rgb="FF000000"/>
        <rFont val="Arial"/>
        <family val="2"/>
      </rPr>
      <t>04/10/2023</t>
    </r>
  </si>
  <si>
    <r>
      <rPr>
        <sz val="8"/>
        <color rgb="FF000000"/>
        <rFont val="Arial"/>
        <family val="2"/>
      </rPr>
      <t>23/16600372</t>
    </r>
  </si>
  <si>
    <r>
      <rPr>
        <sz val="8"/>
        <color rgb="FF000000"/>
        <rFont val="Arial"/>
        <family val="2"/>
      </rPr>
      <t>06/10/2023</t>
    </r>
  </si>
  <si>
    <r>
      <rPr>
        <sz val="8"/>
        <color rgb="FF000000"/>
        <rFont val="Arial"/>
        <family val="2"/>
      </rPr>
      <t>25067.000325/2023-43</t>
    </r>
  </si>
  <si>
    <r>
      <rPr>
        <sz val="8"/>
        <color rgb="FF000000"/>
        <rFont val="Arial"/>
        <family val="2"/>
      </rPr>
      <t>COC</t>
    </r>
  </si>
  <si>
    <r>
      <rPr>
        <sz val="8"/>
        <color rgb="FF000000"/>
        <rFont val="Arial"/>
        <family val="2"/>
      </rPr>
      <t>ASSOCIACIÓN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ESPANOLA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</t>
    </r>
  </si>
  <si>
    <r>
      <rPr>
        <sz val="8"/>
        <color rgb="FF000000"/>
        <rFont val="Arial"/>
        <family val="2"/>
      </rPr>
      <t>E</t>
    </r>
  </si>
  <si>
    <r>
      <rPr>
        <sz val="8"/>
        <color rgb="FF000000"/>
        <rFont val="Arial"/>
        <family val="2"/>
      </rPr>
      <t>20/07/2023</t>
    </r>
  </si>
  <si>
    <r>
      <rPr>
        <sz val="8"/>
        <color rgb="FF000000"/>
        <rFont val="Arial"/>
        <family val="2"/>
      </rPr>
      <t>23/16556017</t>
    </r>
  </si>
  <si>
    <r>
      <rPr>
        <sz val="8"/>
        <color rgb="FF000000"/>
        <rFont val="Arial"/>
        <family val="2"/>
      </rPr>
      <t>24/07/2023</t>
    </r>
  </si>
  <si>
    <r>
      <rPr>
        <sz val="8"/>
        <color rgb="FF000000"/>
        <rFont val="Arial"/>
        <family val="2"/>
      </rPr>
      <t>25381.000110/2023-60</t>
    </r>
  </si>
  <si>
    <r>
      <rPr>
        <sz val="8"/>
        <color rgb="FF000000"/>
        <rFont val="Arial"/>
        <family val="2"/>
      </rPr>
      <t>IRR</t>
    </r>
  </si>
  <si>
    <r>
      <rPr>
        <sz val="8"/>
        <color rgb="FF000000"/>
        <rFont val="Arial"/>
        <family val="2"/>
      </rPr>
      <t>MORGRIDGE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INSTITUTE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</t>
    </r>
  </si>
  <si>
    <r>
      <rPr>
        <sz val="8"/>
        <color rgb="FF000000"/>
        <rFont val="Arial"/>
        <family val="2"/>
      </rPr>
      <t>28/03/2023</t>
    </r>
  </si>
  <si>
    <r>
      <rPr>
        <sz val="8"/>
        <color rgb="FF000000"/>
        <rFont val="Arial"/>
        <family val="2"/>
      </rPr>
      <t>23/16494583</t>
    </r>
  </si>
  <si>
    <r>
      <rPr>
        <sz val="8"/>
        <color rgb="FF000000"/>
        <rFont val="Arial"/>
        <family val="2"/>
      </rPr>
      <t>30/03/2023</t>
    </r>
  </si>
  <si>
    <r>
      <rPr>
        <sz val="8"/>
        <color rgb="FF000000"/>
        <rFont val="Arial"/>
        <family val="2"/>
      </rPr>
      <t>25385.000145/2023-69</t>
    </r>
  </si>
  <si>
    <r>
      <rPr>
        <sz val="8"/>
        <color rgb="FF000000"/>
        <rFont val="Arial"/>
        <family val="2"/>
      </rPr>
      <t>K.I.T.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GROUP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GMBH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DRESDE</t>
    </r>
  </si>
  <si>
    <r>
      <rPr>
        <sz val="8"/>
        <color rgb="FF000000"/>
        <rFont val="Arial"/>
        <family val="2"/>
      </rPr>
      <t>05/04/2023</t>
    </r>
  </si>
  <si>
    <r>
      <rPr>
        <sz val="8"/>
        <color rgb="FF000000"/>
        <rFont val="Arial"/>
        <family val="2"/>
      </rPr>
      <t>23/16499153</t>
    </r>
  </si>
  <si>
    <r>
      <rPr>
        <sz val="8"/>
        <color rgb="FF000000"/>
        <rFont val="Arial"/>
        <family val="2"/>
      </rPr>
      <t>10/04/2023</t>
    </r>
  </si>
  <si>
    <r>
      <rPr>
        <sz val="8"/>
        <color rgb="FF000000"/>
        <rFont val="Arial"/>
        <family val="2"/>
      </rPr>
      <t>25430.000123/2023-14</t>
    </r>
  </si>
  <si>
    <r>
      <rPr>
        <sz val="8"/>
        <color rgb="FF000000"/>
        <rFont val="Arial"/>
        <family val="2"/>
      </rPr>
      <t>ENSP</t>
    </r>
  </si>
  <si>
    <r>
      <rPr>
        <sz val="8"/>
        <color rgb="FF000000"/>
        <rFont val="Arial"/>
        <family val="2"/>
      </rPr>
      <t>DEBATEVOLUTION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</t>
    </r>
  </si>
  <si>
    <r>
      <rPr>
        <sz val="8"/>
        <color rgb="FF000000"/>
        <rFont val="Arial"/>
        <family val="2"/>
      </rPr>
      <t>12/05/2023</t>
    </r>
  </si>
  <si>
    <r>
      <rPr>
        <sz val="8"/>
        <color rgb="FF000000"/>
        <rFont val="Arial"/>
        <family val="2"/>
      </rPr>
      <t>23/16517852</t>
    </r>
  </si>
  <si>
    <r>
      <rPr>
        <sz val="8"/>
        <color rgb="FF000000"/>
        <rFont val="Arial"/>
        <family val="2"/>
      </rPr>
      <t>16/05/2023</t>
    </r>
  </si>
  <si>
    <r>
      <rPr>
        <sz val="8"/>
        <color rgb="FF000000"/>
        <rFont val="Arial"/>
        <family val="2"/>
      </rPr>
      <t>25067.000234/2020-65</t>
    </r>
  </si>
  <si>
    <r>
      <rPr>
        <sz val="8"/>
        <color rgb="FF000000"/>
        <rFont val="Arial"/>
        <family val="2"/>
      </rPr>
      <t>CANADIAN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CONSERVATION</t>
    </r>
  </si>
  <si>
    <r>
      <rPr>
        <sz val="8"/>
        <color rgb="FF000000"/>
        <rFont val="Arial"/>
        <family val="2"/>
      </rPr>
      <t>CAN</t>
    </r>
  </si>
  <si>
    <r>
      <rPr>
        <sz val="8"/>
        <color rgb="FF000000"/>
        <rFont val="Arial"/>
        <family val="2"/>
      </rPr>
      <t>14/04/2023</t>
    </r>
  </si>
  <si>
    <r>
      <rPr>
        <sz val="8"/>
        <color rgb="FF000000"/>
        <rFont val="Arial"/>
        <family val="2"/>
      </rPr>
      <t>23/16503904</t>
    </r>
  </si>
  <si>
    <r>
      <rPr>
        <sz val="7"/>
        <color rgb="FF000000"/>
        <rFont val="Arial"/>
        <family val="2"/>
      </rPr>
      <t>NÃO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SE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APLICA</t>
    </r>
  </si>
  <si>
    <r>
      <rPr>
        <sz val="8"/>
        <color rgb="FF000000"/>
        <rFont val="Arial"/>
        <family val="2"/>
      </rPr>
      <t>25067.000019/2023-15</t>
    </r>
  </si>
  <si>
    <r>
      <rPr>
        <sz val="8"/>
        <color rgb="FF000000"/>
        <rFont val="Arial"/>
        <family val="2"/>
      </rPr>
      <t>ASSOCIATION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SCIENCE</t>
    </r>
  </si>
  <si>
    <r>
      <rPr>
        <sz val="8"/>
        <color rgb="FF000000"/>
        <rFont val="Arial"/>
        <family val="2"/>
      </rPr>
      <t>08/02/2023</t>
    </r>
  </si>
  <si>
    <r>
      <rPr>
        <sz val="8"/>
        <color rgb="FF000000"/>
        <rFont val="Arial"/>
        <family val="2"/>
      </rPr>
      <t>23/16469441</t>
    </r>
  </si>
  <si>
    <r>
      <rPr>
        <sz val="8"/>
        <color rgb="FF000000"/>
        <rFont val="Arial"/>
        <family val="2"/>
      </rPr>
      <t>10/02/2023</t>
    </r>
  </si>
  <si>
    <r>
      <rPr>
        <sz val="8"/>
        <color rgb="FF000000"/>
        <rFont val="Arial"/>
        <family val="2"/>
      </rPr>
      <t>25067.000020/2023-31</t>
    </r>
  </si>
  <si>
    <r>
      <rPr>
        <sz val="8"/>
        <color rgb="FF000000"/>
        <rFont val="Arial"/>
        <family val="2"/>
      </rPr>
      <t>ECSITE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THE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EUROPEAN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NE</t>
    </r>
  </si>
  <si>
    <r>
      <rPr>
        <sz val="8"/>
        <color rgb="FF000000"/>
        <rFont val="Arial"/>
        <family val="2"/>
      </rPr>
      <t>23/16469442</t>
    </r>
  </si>
  <si>
    <r>
      <rPr>
        <sz val="8"/>
        <color rgb="FF000000"/>
        <rFont val="Arial"/>
        <family val="2"/>
      </rPr>
      <t>25067.000137/2023-15</t>
    </r>
  </si>
  <si>
    <r>
      <rPr>
        <sz val="8"/>
        <color rgb="FF000000"/>
        <rFont val="Arial"/>
        <family val="2"/>
      </rPr>
      <t>RED-POP</t>
    </r>
  </si>
  <si>
    <r>
      <rPr>
        <sz val="8"/>
        <color rgb="FF000000"/>
        <rFont val="Arial"/>
        <family val="2"/>
      </rPr>
      <t>27/04/2023</t>
    </r>
  </si>
  <si>
    <r>
      <rPr>
        <sz val="8"/>
        <color rgb="FF000000"/>
        <rFont val="Arial"/>
        <family val="2"/>
      </rPr>
      <t>23/16510404</t>
    </r>
  </si>
  <si>
    <r>
      <rPr>
        <sz val="8"/>
        <color rgb="FF000000"/>
        <rFont val="Arial"/>
        <family val="2"/>
      </rPr>
      <t>02/05/2023</t>
    </r>
  </si>
  <si>
    <r>
      <rPr>
        <sz val="8"/>
        <color rgb="FF000000"/>
        <rFont val="Arial"/>
        <family val="2"/>
      </rPr>
      <t>25380.001106/2023-29</t>
    </r>
  </si>
  <si>
    <r>
      <rPr>
        <sz val="8"/>
        <color rgb="FF000000"/>
        <rFont val="Arial"/>
        <family val="2"/>
      </rPr>
      <t>CRIS/PR</t>
    </r>
  </si>
  <si>
    <r>
      <rPr>
        <sz val="8"/>
        <color rgb="FF000000"/>
        <rFont val="Arial"/>
        <family val="2"/>
      </rPr>
      <t>PASTEUR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NETWORK</t>
    </r>
  </si>
  <si>
    <r>
      <rPr>
        <sz val="8"/>
        <color rgb="FF000000"/>
        <rFont val="Arial"/>
        <family val="2"/>
      </rPr>
      <t>27/06/2023</t>
    </r>
  </si>
  <si>
    <r>
      <rPr>
        <sz val="8"/>
        <color rgb="FF000000"/>
        <rFont val="Arial"/>
        <family val="2"/>
      </rPr>
      <t>23/16542661</t>
    </r>
  </si>
  <si>
    <r>
      <rPr>
        <sz val="8"/>
        <color rgb="FF000000"/>
        <rFont val="Arial"/>
        <family val="2"/>
      </rPr>
      <t>29/06/2023</t>
    </r>
  </si>
  <si>
    <r>
      <rPr>
        <sz val="8"/>
        <color rgb="FF000000"/>
        <rFont val="Arial"/>
        <family val="2"/>
      </rPr>
      <t>25380.002045/2023-17</t>
    </r>
  </si>
  <si>
    <r>
      <rPr>
        <sz val="8"/>
        <color rgb="FF000000"/>
        <rFont val="Arial"/>
        <family val="2"/>
      </rPr>
      <t>09/08/2023</t>
    </r>
  </si>
  <si>
    <r>
      <rPr>
        <sz val="8"/>
        <color rgb="FF000000"/>
        <rFont val="Arial"/>
        <family val="2"/>
      </rPr>
      <t>23/16567661</t>
    </r>
  </si>
  <si>
    <r>
      <rPr>
        <sz val="8"/>
        <color rgb="FF000000"/>
        <rFont val="Arial"/>
        <family val="2"/>
      </rPr>
      <t>11/08/2023</t>
    </r>
  </si>
  <si>
    <r>
      <rPr>
        <sz val="8"/>
        <color rgb="FF000000"/>
        <rFont val="Arial"/>
        <family val="2"/>
      </rPr>
      <t>25380.000617/2023-23</t>
    </r>
  </si>
  <si>
    <r>
      <rPr>
        <sz val="8"/>
        <color rgb="FF000000"/>
        <rFont val="Arial"/>
        <family val="2"/>
      </rPr>
      <t>AULP-ASSOCIAÇÃO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DAS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</t>
    </r>
  </si>
  <si>
    <r>
      <rPr>
        <sz val="8"/>
        <color rgb="FF000000"/>
        <rFont val="Arial"/>
        <family val="2"/>
      </rPr>
      <t>03/04/2023</t>
    </r>
  </si>
  <si>
    <r>
      <rPr>
        <sz val="8"/>
        <color rgb="FF000000"/>
        <rFont val="Arial"/>
        <family val="2"/>
      </rPr>
      <t>23/16497605</t>
    </r>
  </si>
  <si>
    <r>
      <rPr>
        <sz val="8"/>
        <color rgb="FF000000"/>
        <rFont val="Arial"/>
        <family val="2"/>
      </rPr>
      <t>25430.000287/2023-33</t>
    </r>
  </si>
  <si>
    <r>
      <rPr>
        <sz val="8"/>
        <color rgb="FF000000"/>
        <rFont val="Arial"/>
        <family val="2"/>
      </rPr>
      <t>EPSJV</t>
    </r>
  </si>
  <si>
    <r>
      <rPr>
        <sz val="8"/>
        <color rgb="FF000000"/>
        <rFont val="Arial"/>
        <family val="2"/>
      </rPr>
      <t>FUNDACIÓ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UNIVERSITAT-EM</t>
    </r>
  </si>
  <si>
    <r>
      <rPr>
        <sz val="8"/>
        <color rgb="FF000000"/>
        <rFont val="Arial"/>
        <family val="2"/>
      </rPr>
      <t>18/08/2023</t>
    </r>
  </si>
  <si>
    <r>
      <rPr>
        <sz val="8"/>
        <color rgb="FF000000"/>
        <rFont val="Arial"/>
        <family val="2"/>
      </rPr>
      <t>22/16573379</t>
    </r>
  </si>
  <si>
    <r>
      <rPr>
        <sz val="8"/>
        <color rgb="FF000000"/>
        <rFont val="Arial"/>
        <family val="2"/>
      </rPr>
      <t>22/08/2023</t>
    </r>
  </si>
  <si>
    <r>
      <rPr>
        <sz val="8"/>
        <color rgb="FF000000"/>
        <rFont val="Arial"/>
        <family val="2"/>
      </rPr>
      <t>25382.000209/2023-51</t>
    </r>
  </si>
  <si>
    <r>
      <rPr>
        <sz val="8"/>
        <color rgb="FF000000"/>
        <rFont val="Arial"/>
        <family val="2"/>
      </rPr>
      <t>IAM</t>
    </r>
  </si>
  <si>
    <r>
      <rPr>
        <sz val="8"/>
        <color rgb="FF000000"/>
        <rFont val="Arial"/>
        <family val="2"/>
      </rPr>
      <t>S.KARGER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BASEL</t>
    </r>
  </si>
  <si>
    <r>
      <rPr>
        <sz val="8"/>
        <color rgb="FF000000"/>
        <rFont val="Arial"/>
        <family val="2"/>
      </rPr>
      <t>02/06/2023</t>
    </r>
  </si>
  <si>
    <r>
      <rPr>
        <sz val="8"/>
        <color rgb="FF000000"/>
        <rFont val="Arial"/>
        <family val="2"/>
      </rPr>
      <t>23/16530333</t>
    </r>
  </si>
  <si>
    <r>
      <rPr>
        <sz val="8"/>
        <color rgb="FF000000"/>
        <rFont val="Arial"/>
        <family val="2"/>
      </rPr>
      <t>04/06/2023</t>
    </r>
  </si>
  <si>
    <r>
      <rPr>
        <sz val="8"/>
        <color rgb="FF000000"/>
        <rFont val="Arial"/>
        <family val="2"/>
      </rPr>
      <t>25382.000263/2023-05</t>
    </r>
  </si>
  <si>
    <r>
      <rPr>
        <sz val="8"/>
        <color rgb="FF000000"/>
        <rFont val="Arial"/>
        <family val="2"/>
      </rPr>
      <t>FRONTIERS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MEDIA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</t>
    </r>
  </si>
  <si>
    <r>
      <rPr>
        <sz val="8"/>
        <color rgb="FF000000"/>
        <rFont val="Arial"/>
        <family val="2"/>
      </rPr>
      <t>13/06/2023</t>
    </r>
  </si>
  <si>
    <r>
      <rPr>
        <sz val="8"/>
        <color rgb="FF000000"/>
        <rFont val="Arial"/>
        <family val="2"/>
      </rPr>
      <t>23/16535058</t>
    </r>
  </si>
  <si>
    <r>
      <rPr>
        <sz val="8"/>
        <color rgb="FF000000"/>
        <rFont val="Arial"/>
        <family val="2"/>
      </rPr>
      <t>15/06/2023</t>
    </r>
  </si>
  <si>
    <r>
      <rPr>
        <sz val="8"/>
        <color rgb="FF000000"/>
        <rFont val="Arial"/>
        <family val="2"/>
      </rPr>
      <t>25383.000294/2023-48</t>
    </r>
  </si>
  <si>
    <r>
      <rPr>
        <sz val="8"/>
        <color rgb="FF000000"/>
        <rFont val="Arial"/>
        <family val="2"/>
      </rPr>
      <t>IGM</t>
    </r>
  </si>
  <si>
    <r>
      <rPr>
        <sz val="8"/>
        <color rgb="FF000000"/>
        <rFont val="Arial"/>
        <family val="2"/>
      </rPr>
      <t>28/08/2023</t>
    </r>
  </si>
  <si>
    <r>
      <rPr>
        <sz val="8"/>
        <color rgb="FF000000"/>
        <rFont val="Arial"/>
        <family val="2"/>
      </rPr>
      <t>23/16577671</t>
    </r>
  </si>
  <si>
    <r>
      <rPr>
        <sz val="8"/>
        <color rgb="FF000000"/>
        <rFont val="Arial"/>
        <family val="2"/>
      </rPr>
      <t>30/08/2023</t>
    </r>
  </si>
  <si>
    <r>
      <rPr>
        <sz val="8"/>
        <color rgb="FF000000"/>
        <rFont val="Arial"/>
        <family val="2"/>
      </rPr>
      <t>25383.000262/2023-42</t>
    </r>
  </si>
  <si>
    <r>
      <rPr>
        <sz val="8"/>
        <color rgb="FF000000"/>
        <rFont val="Arial"/>
        <family val="2"/>
      </rPr>
      <t>23/16577674</t>
    </r>
  </si>
  <si>
    <r>
      <rPr>
        <sz val="8"/>
        <color rgb="FF000000"/>
        <rFont val="Arial"/>
        <family val="2"/>
      </rPr>
      <t>25383.000097/2023-29</t>
    </r>
  </si>
  <si>
    <r>
      <rPr>
        <sz val="8"/>
        <color rgb="FF000000"/>
        <rFont val="Arial"/>
        <family val="2"/>
      </rPr>
      <t>20/04/2023</t>
    </r>
  </si>
  <si>
    <r>
      <rPr>
        <sz val="8"/>
        <color rgb="FF000000"/>
        <rFont val="Arial"/>
        <family val="2"/>
      </rPr>
      <t>23/16507082</t>
    </r>
  </si>
  <si>
    <r>
      <rPr>
        <sz val="8"/>
        <color rgb="FF000000"/>
        <rFont val="Arial"/>
        <family val="2"/>
      </rPr>
      <t>25/04/2023</t>
    </r>
  </si>
  <si>
    <r>
      <rPr>
        <sz val="8"/>
        <color rgb="FF000000"/>
        <rFont val="Arial"/>
        <family val="2"/>
      </rPr>
      <t>25383.000169/2023-38</t>
    </r>
  </si>
  <si>
    <r>
      <rPr>
        <sz val="8"/>
        <color rgb="FF000000"/>
        <rFont val="Arial"/>
        <family val="2"/>
      </rPr>
      <t>SFR</t>
    </r>
  </si>
  <si>
    <r>
      <rPr>
        <sz val="8"/>
        <color rgb="FF000000"/>
        <rFont val="Arial"/>
        <family val="2"/>
      </rPr>
      <t>16/06/2023</t>
    </r>
  </si>
  <si>
    <r>
      <rPr>
        <sz val="8"/>
        <color rgb="FF000000"/>
        <rFont val="Arial"/>
        <family val="2"/>
      </rPr>
      <t>23/16537392</t>
    </r>
  </si>
  <si>
    <r>
      <rPr>
        <sz val="8"/>
        <color rgb="FF000000"/>
        <rFont val="Arial"/>
        <family val="2"/>
      </rPr>
      <t>20/06/2023</t>
    </r>
  </si>
  <si>
    <r>
      <rPr>
        <sz val="8"/>
        <color rgb="FF000000"/>
        <rFont val="Arial"/>
        <family val="2"/>
      </rPr>
      <t>25383.000170/2023-62</t>
    </r>
  </si>
  <si>
    <r>
      <rPr>
        <sz val="8"/>
        <color rgb="FF000000"/>
        <rFont val="Arial"/>
        <family val="2"/>
      </rPr>
      <t>23/16536707</t>
    </r>
  </si>
  <si>
    <t>25383.000307/2023-89</t>
  </si>
  <si>
    <t>US$</t>
  </si>
  <si>
    <t>28/08/2023</t>
  </si>
  <si>
    <t>23/16577676</t>
  </si>
  <si>
    <t>30/08/2023</t>
  </si>
  <si>
    <r>
      <rPr>
        <sz val="8"/>
        <color rgb="FF000000"/>
        <rFont val="Arial"/>
        <family val="2"/>
      </rPr>
      <t>25383.000362/2023-79</t>
    </r>
  </si>
  <si>
    <r>
      <rPr>
        <sz val="8"/>
        <color rgb="FF000000"/>
        <rFont val="Arial"/>
        <family val="2"/>
      </rPr>
      <t>23/16600271</t>
    </r>
  </si>
  <si>
    <r>
      <rPr>
        <sz val="8"/>
        <color rgb="FF000000"/>
        <rFont val="Arial"/>
        <family val="2"/>
      </rPr>
      <t>25383.000351/2023-99</t>
    </r>
  </si>
  <si>
    <r>
      <rPr>
        <sz val="8"/>
        <color rgb="FF000000"/>
        <rFont val="Arial"/>
        <family val="2"/>
      </rPr>
      <t>23/16600274</t>
    </r>
  </si>
  <si>
    <r>
      <rPr>
        <sz val="8"/>
        <color rgb="FF000000"/>
        <rFont val="Arial"/>
        <family val="2"/>
      </rPr>
      <t>25383.000528/2023-57</t>
    </r>
  </si>
  <si>
    <r>
      <rPr>
        <sz val="8"/>
        <color rgb="FF000000"/>
        <rFont val="Arial"/>
        <family val="2"/>
      </rPr>
      <t>27/12/2023</t>
    </r>
  </si>
  <si>
    <r>
      <rPr>
        <sz val="8"/>
        <color rgb="FF000000"/>
        <rFont val="Arial"/>
        <family val="2"/>
      </rPr>
      <t>23/16648029</t>
    </r>
  </si>
  <si>
    <r>
      <rPr>
        <sz val="8"/>
        <color rgb="FF000000"/>
        <rFont val="Arial"/>
        <family val="2"/>
      </rPr>
      <t>28/12/2023</t>
    </r>
  </si>
  <si>
    <r>
      <rPr>
        <sz val="8"/>
        <color rgb="FF000000"/>
        <rFont val="Arial"/>
        <family val="2"/>
      </rPr>
      <t>25383.000533/2023-60</t>
    </r>
  </si>
  <si>
    <r>
      <rPr>
        <sz val="8"/>
        <color rgb="FF000000"/>
        <rFont val="Arial"/>
        <family val="2"/>
      </rPr>
      <t>23/16648032</t>
    </r>
  </si>
  <si>
    <r>
      <rPr>
        <sz val="8"/>
        <color rgb="FF000000"/>
        <rFont val="Arial"/>
        <family val="2"/>
      </rPr>
      <t>25030.000019/2023-24</t>
    </r>
  </si>
  <si>
    <r>
      <rPr>
        <sz val="8"/>
        <color rgb="FF000000"/>
        <rFont val="Arial"/>
        <family val="2"/>
      </rPr>
      <t>IOC</t>
    </r>
  </si>
  <si>
    <r>
      <rPr>
        <sz val="8"/>
        <color rgb="FF000000"/>
        <rFont val="Arial"/>
        <family val="2"/>
      </rPr>
      <t>28/02/2023</t>
    </r>
  </si>
  <si>
    <r>
      <rPr>
        <sz val="8"/>
        <color rgb="FF000000"/>
        <rFont val="Arial"/>
        <family val="2"/>
      </rPr>
      <t>23/16478799</t>
    </r>
  </si>
  <si>
    <r>
      <rPr>
        <sz val="8"/>
        <color rgb="FF000000"/>
        <rFont val="Arial"/>
        <family val="2"/>
      </rPr>
      <t>02/03/2023</t>
    </r>
  </si>
  <si>
    <r>
      <rPr>
        <sz val="8"/>
        <color rgb="FF000000"/>
        <rFont val="Arial"/>
        <family val="2"/>
      </rPr>
      <t>25030.000071/2023-81</t>
    </r>
  </si>
  <si>
    <r>
      <rPr>
        <sz val="8"/>
        <color rgb="FF000000"/>
        <rFont val="Arial"/>
        <family val="2"/>
      </rPr>
      <t>JOHN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WILEY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&amp;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SONS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</si>
  <si>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r>
      <rPr>
        <sz val="8"/>
        <color rgb="FF000000"/>
        <rFont val="Arial"/>
        <family val="2"/>
      </rPr>
      <t>23/16480420</t>
    </r>
  </si>
  <si>
    <r>
      <rPr>
        <sz val="8"/>
        <color rgb="FF000000"/>
        <rFont val="Arial"/>
        <family val="2"/>
      </rPr>
      <t>06/03/2023</t>
    </r>
  </si>
  <si>
    <r>
      <rPr>
        <sz val="8"/>
        <color rgb="FF000000"/>
        <rFont val="Arial"/>
        <family val="2"/>
      </rPr>
      <t>25030.000082/2020-18</t>
    </r>
  </si>
  <si>
    <r>
      <rPr>
        <sz val="8"/>
        <color rgb="FF000000"/>
        <rFont val="Arial"/>
        <family val="2"/>
      </rPr>
      <t>PENSOFT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PUBLISHERS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</si>
  <si>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r>
      <rPr>
        <sz val="8"/>
        <color rgb="FF000000"/>
        <rFont val="Arial"/>
        <family val="2"/>
      </rPr>
      <t>13/03/2023</t>
    </r>
  </si>
  <si>
    <r>
      <rPr>
        <sz val="8"/>
        <color rgb="FF000000"/>
        <rFont val="Arial"/>
        <family val="2"/>
      </rPr>
      <t>23/16485793</t>
    </r>
  </si>
  <si>
    <r>
      <rPr>
        <sz val="8"/>
        <color rgb="FF000000"/>
        <rFont val="Arial"/>
        <family val="2"/>
      </rPr>
      <t>15/03/2023</t>
    </r>
  </si>
  <si>
    <r>
      <rPr>
        <sz val="8"/>
        <color rgb="FF000000"/>
        <rFont val="Arial"/>
        <family val="2"/>
      </rPr>
      <t>25030.000083/2023-13</t>
    </r>
  </si>
  <si>
    <r>
      <rPr>
        <sz val="8"/>
        <color rgb="FF000000"/>
        <rFont val="Arial"/>
        <family val="2"/>
      </rPr>
      <t>OXFORD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UNIVERSITY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PRES</t>
    </r>
  </si>
  <si>
    <r>
      <rPr>
        <sz val="8"/>
        <color rgb="FF000000"/>
        <rFont val="Arial"/>
        <family val="2"/>
      </rPr>
      <t>23/16480419</t>
    </r>
  </si>
  <si>
    <r>
      <rPr>
        <sz val="8"/>
        <color rgb="FF000000"/>
        <rFont val="Arial"/>
        <family val="2"/>
      </rPr>
      <t>25030.000110/2023-40</t>
    </r>
  </si>
  <si>
    <r>
      <rPr>
        <sz val="8"/>
        <color rgb="FF000000"/>
        <rFont val="Arial"/>
        <family val="2"/>
      </rPr>
      <t>PUBLIC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LIBRARY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OF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SCIENC</t>
    </r>
  </si>
  <si>
    <r>
      <rPr>
        <sz val="8"/>
        <color rgb="FF000000"/>
        <rFont val="Arial"/>
        <family val="2"/>
      </rPr>
      <t>27/03/2023</t>
    </r>
  </si>
  <si>
    <r>
      <rPr>
        <sz val="8"/>
        <color rgb="FF000000"/>
        <rFont val="Arial"/>
        <family val="2"/>
      </rPr>
      <t>23/16493547</t>
    </r>
  </si>
  <si>
    <r>
      <rPr>
        <sz val="8"/>
        <color rgb="FF000000"/>
        <rFont val="Arial"/>
        <family val="2"/>
      </rPr>
      <t>29/03/2023</t>
    </r>
  </si>
  <si>
    <r>
      <rPr>
        <sz val="8"/>
        <color rgb="FF000000"/>
        <rFont val="Arial"/>
        <family val="2"/>
      </rPr>
      <t>25030.000240/2023-82</t>
    </r>
  </si>
  <si>
    <r>
      <rPr>
        <sz val="8"/>
        <color rgb="FF000000"/>
        <rFont val="Arial"/>
        <family val="2"/>
      </rPr>
      <t>04/05/2023</t>
    </r>
  </si>
  <si>
    <r>
      <rPr>
        <sz val="8"/>
        <color rgb="FF000000"/>
        <rFont val="Arial"/>
        <family val="2"/>
      </rPr>
      <t>23/16513563</t>
    </r>
  </si>
  <si>
    <r>
      <rPr>
        <sz val="8"/>
        <color rgb="FF000000"/>
        <rFont val="Arial"/>
        <family val="2"/>
      </rPr>
      <t>08/05/2023</t>
    </r>
  </si>
  <si>
    <r>
      <rPr>
        <sz val="8"/>
        <color rgb="FF000000"/>
        <rFont val="Arial"/>
        <family val="2"/>
      </rPr>
      <t>25030.000431/2023-44</t>
    </r>
  </si>
  <si>
    <r>
      <rPr>
        <sz val="8"/>
        <color rgb="FF000000"/>
        <rFont val="Arial"/>
        <family val="2"/>
      </rPr>
      <t>23/16519328</t>
    </r>
  </si>
  <si>
    <r>
      <rPr>
        <sz val="8"/>
        <color rgb="FF000000"/>
        <rFont val="Arial"/>
        <family val="2"/>
      </rPr>
      <t>18/05/2023</t>
    </r>
  </si>
  <si>
    <r>
      <rPr>
        <sz val="8"/>
        <color rgb="FF000000"/>
        <rFont val="Arial"/>
        <family val="2"/>
      </rPr>
      <t>25030.000447/2023-57</t>
    </r>
  </si>
  <si>
    <r>
      <rPr>
        <sz val="8"/>
        <color rgb="FF000000"/>
        <rFont val="Arial"/>
        <family val="2"/>
      </rPr>
      <t>04/07/2023</t>
    </r>
  </si>
  <si>
    <r>
      <rPr>
        <sz val="8"/>
        <color rgb="FF000000"/>
        <rFont val="Arial"/>
        <family val="2"/>
      </rPr>
      <t>23/16546637</t>
    </r>
  </si>
  <si>
    <r>
      <rPr>
        <sz val="8"/>
        <color rgb="FF000000"/>
        <rFont val="Arial"/>
        <family val="2"/>
      </rPr>
      <t>06/07/2023</t>
    </r>
  </si>
  <si>
    <r>
      <rPr>
        <sz val="8"/>
        <color rgb="FF000000"/>
        <rFont val="Arial"/>
        <family val="2"/>
      </rPr>
      <t>25030.000448/2023-00</t>
    </r>
  </si>
  <si>
    <r>
      <rPr>
        <sz val="8"/>
        <color rgb="FF000000"/>
        <rFont val="Arial"/>
        <family val="2"/>
      </rPr>
      <t>BIOMED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</si>
  <si>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r>
      <rPr>
        <sz val="8"/>
        <color rgb="FF000000"/>
        <rFont val="Arial"/>
        <family val="2"/>
      </rPr>
      <t>14/06/2023</t>
    </r>
  </si>
  <si>
    <r>
      <rPr>
        <sz val="8"/>
        <color rgb="FF000000"/>
        <rFont val="Arial"/>
        <family val="2"/>
      </rPr>
      <t>23/16535851</t>
    </r>
  </si>
  <si>
    <r>
      <rPr>
        <sz val="8"/>
        <color rgb="FF000000"/>
        <rFont val="Arial"/>
        <family val="2"/>
      </rPr>
      <t>25030.000461/2023-51</t>
    </r>
  </si>
  <si>
    <r>
      <rPr>
        <sz val="8"/>
        <color rgb="FF000000"/>
        <rFont val="Arial"/>
        <family val="2"/>
      </rPr>
      <t>23/16535852</t>
    </r>
  </si>
  <si>
    <r>
      <rPr>
        <sz val="8"/>
        <color rgb="FF000000"/>
        <rFont val="Arial"/>
        <family val="2"/>
      </rPr>
      <t>25030.000121/2023-20</t>
    </r>
  </si>
  <si>
    <r>
      <rPr>
        <sz val="8"/>
        <color rgb="FF000000"/>
        <rFont val="Arial"/>
        <family val="2"/>
      </rPr>
      <t>23/16493548</t>
    </r>
  </si>
  <si>
    <r>
      <rPr>
        <sz val="8"/>
        <color rgb="FF000000"/>
        <rFont val="Arial"/>
        <family val="2"/>
      </rPr>
      <t>25030.000373/2023-59</t>
    </r>
  </si>
  <si>
    <r>
      <rPr>
        <sz val="8"/>
        <color rgb="FF000000"/>
        <rFont val="Arial"/>
        <family val="2"/>
      </rPr>
      <t>17/05/2023</t>
    </r>
  </si>
  <si>
    <r>
      <rPr>
        <sz val="8"/>
        <color rgb="FF000000"/>
        <rFont val="Arial"/>
        <family val="2"/>
      </rPr>
      <t>23/16520313</t>
    </r>
  </si>
  <si>
    <r>
      <rPr>
        <sz val="8"/>
        <color rgb="FF000000"/>
        <rFont val="Arial"/>
        <family val="2"/>
      </rPr>
      <t>19/05/2023</t>
    </r>
  </si>
  <si>
    <r>
      <rPr>
        <sz val="8"/>
        <color rgb="FF000000"/>
        <rFont val="Arial"/>
        <family val="2"/>
      </rPr>
      <t>25030.000534/2023-12</t>
    </r>
  </si>
  <si>
    <r>
      <rPr>
        <sz val="8"/>
        <color rgb="FF000000"/>
        <rFont val="Arial"/>
        <family val="2"/>
      </rPr>
      <t>03/08/2023</t>
    </r>
  </si>
  <si>
    <r>
      <rPr>
        <sz val="8"/>
        <color rgb="FF000000"/>
        <rFont val="Arial"/>
        <family val="2"/>
      </rPr>
      <t>23/16564167</t>
    </r>
  </si>
  <si>
    <r>
      <rPr>
        <sz val="8"/>
        <color rgb="FF000000"/>
        <rFont val="Arial"/>
        <family val="2"/>
      </rPr>
      <t>07/08/2023</t>
    </r>
  </si>
  <si>
    <r>
      <rPr>
        <sz val="8"/>
        <color rgb="FF000000"/>
        <rFont val="Arial"/>
        <family val="2"/>
      </rPr>
      <t>25030.000539/2023-37</t>
    </r>
  </si>
  <si>
    <r>
      <rPr>
        <sz val="8"/>
        <color rgb="FF000000"/>
        <rFont val="Arial"/>
        <family val="2"/>
      </rPr>
      <t>25/07/2023</t>
    </r>
  </si>
  <si>
    <r>
      <rPr>
        <sz val="8"/>
        <color rgb="FF000000"/>
        <rFont val="Arial"/>
        <family val="2"/>
      </rPr>
      <t>23/16558277</t>
    </r>
  </si>
  <si>
    <r>
      <rPr>
        <sz val="8"/>
        <color rgb="FF000000"/>
        <rFont val="Arial"/>
        <family val="2"/>
      </rPr>
      <t>27/07/2023</t>
    </r>
  </si>
  <si>
    <r>
      <rPr>
        <sz val="8"/>
        <color rgb="FF000000"/>
        <rFont val="Arial"/>
        <family val="2"/>
      </rPr>
      <t>25030.000572/2023-67</t>
    </r>
  </si>
  <si>
    <r>
      <rPr>
        <sz val="8"/>
        <color rgb="FF000000"/>
        <rFont val="Arial"/>
        <family val="2"/>
      </rPr>
      <t>TAYLOR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FRANCIS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GROUP</t>
    </r>
  </si>
  <si>
    <r>
      <rPr>
        <sz val="8"/>
        <color rgb="FF000000"/>
        <rFont val="Arial"/>
        <family val="2"/>
      </rPr>
      <t>23/16558278</t>
    </r>
  </si>
  <si>
    <r>
      <rPr>
        <sz val="8"/>
        <color rgb="FF000000"/>
        <rFont val="Arial"/>
        <family val="2"/>
      </rPr>
      <t>25030.000642/2023-87</t>
    </r>
  </si>
  <si>
    <r>
      <rPr>
        <sz val="8"/>
        <color rgb="FF000000"/>
        <rFont val="Arial"/>
        <family val="2"/>
      </rPr>
      <t>29/08/2023</t>
    </r>
  </si>
  <si>
    <r>
      <rPr>
        <sz val="8"/>
        <color rgb="FF000000"/>
        <rFont val="Arial"/>
        <family val="2"/>
      </rPr>
      <t>23/16578753</t>
    </r>
  </si>
  <si>
    <r>
      <rPr>
        <sz val="8"/>
        <color rgb="FF000000"/>
        <rFont val="Arial"/>
        <family val="2"/>
      </rPr>
      <t>31/08/2023</t>
    </r>
  </si>
  <si>
    <r>
      <rPr>
        <sz val="8"/>
        <color rgb="FF000000"/>
        <rFont val="Arial"/>
        <family val="2"/>
      </rPr>
      <t>25030.000650/2023-23</t>
    </r>
  </si>
  <si>
    <r>
      <rPr>
        <sz val="8"/>
        <color rgb="FF000000"/>
        <rFont val="Arial"/>
        <family val="2"/>
      </rPr>
      <t>05/09/2023</t>
    </r>
  </si>
  <si>
    <r>
      <rPr>
        <sz val="8"/>
        <color rgb="FF000000"/>
        <rFont val="Arial"/>
        <family val="2"/>
      </rPr>
      <t>23/16582577</t>
    </r>
  </si>
  <si>
    <r>
      <rPr>
        <sz val="8"/>
        <color rgb="FF000000"/>
        <rFont val="Arial"/>
        <family val="2"/>
      </rPr>
      <t>12/09/2023</t>
    </r>
  </si>
  <si>
    <r>
      <rPr>
        <sz val="8"/>
        <color rgb="FF000000"/>
        <rFont val="Arial"/>
        <family val="2"/>
      </rPr>
      <t>25030.000982/2023-16</t>
    </r>
  </si>
  <si>
    <r>
      <rPr>
        <sz val="8"/>
        <color rgb="FF000000"/>
        <rFont val="Arial"/>
        <family val="2"/>
      </rPr>
      <t>INTECH</t>
    </r>
  </si>
  <si>
    <r>
      <rPr>
        <sz val="8"/>
        <color rgb="FF000000"/>
        <rFont val="Arial"/>
        <family val="2"/>
      </rPr>
      <t>LIB</t>
    </r>
  </si>
  <si>
    <r>
      <rPr>
        <sz val="8"/>
        <color rgb="FF000000"/>
        <rFont val="Arial"/>
        <family val="2"/>
      </rPr>
      <t>24/10/2023</t>
    </r>
  </si>
  <si>
    <r>
      <rPr>
        <sz val="8"/>
        <color rgb="FF000000"/>
        <rFont val="Arial"/>
        <family val="2"/>
      </rPr>
      <t>23/16611024</t>
    </r>
  </si>
  <si>
    <r>
      <rPr>
        <sz val="8"/>
        <color rgb="FF000000"/>
        <rFont val="Arial"/>
        <family val="2"/>
      </rPr>
      <t>26/10/2023</t>
    </r>
  </si>
  <si>
    <r>
      <rPr>
        <sz val="8"/>
        <color rgb="FF000000"/>
        <rFont val="Arial"/>
        <family val="2"/>
      </rPr>
      <t>25381.000025/2023-00</t>
    </r>
  </si>
  <si>
    <r>
      <rPr>
        <sz val="8"/>
        <color rgb="FF000000"/>
        <rFont val="Arial"/>
        <family val="2"/>
      </rPr>
      <t>09/02/2023</t>
    </r>
  </si>
  <si>
    <r>
      <rPr>
        <sz val="8"/>
        <color rgb="FF000000"/>
        <rFont val="Arial"/>
        <family val="2"/>
      </rPr>
      <t>23/16470232</t>
    </r>
  </si>
  <si>
    <r>
      <rPr>
        <sz val="8"/>
        <color rgb="FF000000"/>
        <rFont val="Arial"/>
        <family val="2"/>
      </rPr>
      <t>13/02/2023</t>
    </r>
  </si>
  <si>
    <r>
      <rPr>
        <sz val="8"/>
        <color rgb="FF000000"/>
        <rFont val="Arial"/>
        <family val="2"/>
      </rPr>
      <t>25030.001374/2022-30</t>
    </r>
  </si>
  <si>
    <r>
      <rPr>
        <sz val="8"/>
        <color rgb="FF000000"/>
        <rFont val="Arial"/>
        <family val="2"/>
      </rPr>
      <t>23/16480370</t>
    </r>
  </si>
  <si>
    <r>
      <rPr>
        <sz val="8"/>
        <color rgb="FF000000"/>
        <rFont val="Arial"/>
        <family val="2"/>
      </rPr>
      <t>25381.000342/2023-18</t>
    </r>
  </si>
  <si>
    <r>
      <rPr>
        <sz val="8"/>
        <color rgb="FF000000"/>
        <rFont val="Arial"/>
        <family val="2"/>
      </rPr>
      <t>KNOWLEDGE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WORKS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GLOB</t>
    </r>
  </si>
  <si>
    <r>
      <rPr>
        <sz val="8"/>
        <color rgb="FF000000"/>
        <rFont val="Arial"/>
        <family val="2"/>
      </rPr>
      <t>23/16565962</t>
    </r>
  </si>
  <si>
    <t>25030.000787/2023-88</t>
  </si>
  <si>
    <t>IOC</t>
  </si>
  <si>
    <t>SFR</t>
  </si>
  <si>
    <t>06/10/2023</t>
  </si>
  <si>
    <t>23/16602004</t>
  </si>
  <si>
    <t>10/10/2023</t>
  </si>
  <si>
    <r>
      <rPr>
        <sz val="8"/>
        <color rgb="FF000000"/>
        <rFont val="Arial"/>
        <family val="2"/>
      </rPr>
      <t>25030.001368/2022-82</t>
    </r>
  </si>
  <si>
    <r>
      <rPr>
        <sz val="8"/>
        <color rgb="FF000000"/>
        <rFont val="Arial"/>
        <family val="2"/>
      </rPr>
      <t>22/16462388</t>
    </r>
  </si>
  <si>
    <r>
      <rPr>
        <sz val="8"/>
        <color rgb="FF000000"/>
        <rFont val="Arial"/>
        <family val="2"/>
      </rPr>
      <t>27/01/2023</t>
    </r>
  </si>
  <si>
    <r>
      <rPr>
        <sz val="8"/>
        <color rgb="FF000000"/>
        <rFont val="Arial"/>
        <family val="2"/>
      </rPr>
      <t>25030.000242/2023-71</t>
    </r>
  </si>
  <si>
    <r>
      <rPr>
        <sz val="8"/>
        <color rgb="FF000000"/>
        <rFont val="Arial"/>
        <family val="2"/>
      </rPr>
      <t>23/16508472</t>
    </r>
  </si>
  <si>
    <r>
      <rPr>
        <sz val="8"/>
        <color rgb="FF000000"/>
        <rFont val="Arial"/>
        <family val="2"/>
      </rPr>
      <t>25383.000390/2023-96</t>
    </r>
  </si>
  <si>
    <r>
      <rPr>
        <sz val="8"/>
        <color rgb="FF000000"/>
        <rFont val="Arial"/>
        <family val="2"/>
      </rPr>
      <t>25/10/2023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</si>
  <si>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16611620</t>
    </r>
  </si>
  <si>
    <r>
      <rPr>
        <sz val="8"/>
        <color rgb="FF000000"/>
        <rFont val="Arial"/>
        <family val="2"/>
      </rPr>
      <t>27/10/2023</t>
    </r>
  </si>
  <si>
    <r>
      <rPr>
        <sz val="8"/>
        <color rgb="FF000000"/>
        <rFont val="Arial"/>
        <family val="2"/>
      </rPr>
      <t>25383.000094/2023-95</t>
    </r>
  </si>
  <si>
    <r>
      <rPr>
        <sz val="8"/>
        <color rgb="FF000000"/>
        <rFont val="Arial"/>
        <family val="2"/>
      </rPr>
      <t>18/04/2023</t>
    </r>
  </si>
  <si>
    <r>
      <rPr>
        <sz val="8"/>
        <color rgb="FF000000"/>
        <rFont val="Arial"/>
        <family val="2"/>
      </rPr>
      <t>23/16505363</t>
    </r>
  </si>
  <si>
    <r>
      <rPr>
        <sz val="8"/>
        <color rgb="FF000000"/>
        <rFont val="Arial"/>
        <family val="2"/>
      </rPr>
      <t>25382.000073/2023-80</t>
    </r>
  </si>
  <si>
    <r>
      <rPr>
        <sz val="8"/>
        <color rgb="FF000000"/>
        <rFont val="Arial"/>
        <family val="2"/>
      </rPr>
      <t>23/03/2023</t>
    </r>
  </si>
  <si>
    <r>
      <rPr>
        <sz val="8"/>
        <color rgb="FF000000"/>
        <rFont val="Arial"/>
        <family val="2"/>
      </rPr>
      <t>23/16492027</t>
    </r>
  </si>
  <si>
    <r>
      <rPr>
        <sz val="8"/>
        <color rgb="FF000000"/>
        <rFont val="Arial"/>
        <family val="2"/>
      </rPr>
      <t>25071.000012/2023-26</t>
    </r>
  </si>
  <si>
    <r>
      <rPr>
        <sz val="8"/>
        <color rgb="FF000000"/>
        <rFont val="Arial"/>
        <family val="2"/>
      </rPr>
      <t>FIOCRUZ/MS</t>
    </r>
  </si>
  <si>
    <r>
      <rPr>
        <sz val="8"/>
        <color rgb="FF000000"/>
        <rFont val="Arial"/>
        <family val="2"/>
      </rPr>
      <t>04/04/2023</t>
    </r>
  </si>
  <si>
    <r>
      <rPr>
        <sz val="8"/>
        <color rgb="FF000000"/>
        <rFont val="Arial"/>
        <family val="2"/>
      </rPr>
      <t>23/16498366</t>
    </r>
  </si>
  <si>
    <r>
      <rPr>
        <sz val="8"/>
        <color rgb="FF000000"/>
        <rFont val="Arial"/>
        <family val="2"/>
      </rPr>
      <t>06/04/2023</t>
    </r>
  </si>
  <si>
    <r>
      <rPr>
        <sz val="8"/>
        <color rgb="FF000000"/>
        <rFont val="Arial"/>
        <family val="2"/>
      </rPr>
      <t>25382.000129/2023-04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</si>
  <si>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1649915</t>
    </r>
  </si>
  <si>
    <r>
      <rPr>
        <sz val="8"/>
        <color rgb="FF000000"/>
        <rFont val="Arial"/>
        <family val="2"/>
      </rPr>
      <t>25382.000417/2023-51</t>
    </r>
  </si>
  <si>
    <r>
      <rPr>
        <sz val="8"/>
        <color rgb="FF000000"/>
        <rFont val="Arial"/>
        <family val="2"/>
      </rPr>
      <t>24/08/2023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</si>
  <si>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16576516</t>
    </r>
  </si>
  <si>
    <r>
      <rPr>
        <sz val="8"/>
        <color rgb="FF000000"/>
        <rFont val="Arial"/>
        <family val="2"/>
      </rPr>
      <t>25383.000022/2023-48</t>
    </r>
  </si>
  <si>
    <r>
      <rPr>
        <sz val="8"/>
        <color rgb="FF000000"/>
        <rFont val="Arial"/>
        <family val="2"/>
      </rPr>
      <t>23/16469438</t>
    </r>
  </si>
  <si>
    <r>
      <rPr>
        <sz val="8"/>
        <color rgb="FF000000"/>
        <rFont val="Arial"/>
        <family val="2"/>
      </rPr>
      <t>25383.000025/2023-81</t>
    </r>
  </si>
  <si>
    <r>
      <rPr>
        <sz val="8"/>
        <color rgb="FF000000"/>
        <rFont val="Arial"/>
        <family val="2"/>
      </rPr>
      <t>23/16469439</t>
    </r>
  </si>
  <si>
    <r>
      <rPr>
        <sz val="8"/>
        <color rgb="FF000000"/>
        <rFont val="Arial"/>
        <family val="2"/>
      </rPr>
      <t>25383.000028/2023-15</t>
    </r>
  </si>
  <si>
    <r>
      <rPr>
        <sz val="8"/>
        <color rgb="FF000000"/>
        <rFont val="Arial"/>
        <family val="2"/>
      </rPr>
      <t>16/02/2023</t>
    </r>
  </si>
  <si>
    <r>
      <rPr>
        <sz val="8"/>
        <color rgb="FF000000"/>
        <rFont val="Arial"/>
        <family val="2"/>
      </rPr>
      <t>23/16473888</t>
    </r>
  </si>
  <si>
    <r>
      <rPr>
        <sz val="8"/>
        <color rgb="FF000000"/>
        <rFont val="Arial"/>
        <family val="2"/>
      </rPr>
      <t>22/02/2023</t>
    </r>
  </si>
  <si>
    <r>
      <rPr>
        <sz val="8"/>
        <color rgb="FF000000"/>
        <rFont val="Arial"/>
        <family val="2"/>
      </rPr>
      <t>25383.000038/2023-51</t>
    </r>
  </si>
  <si>
    <r>
      <rPr>
        <sz val="8"/>
        <color rgb="FF000000"/>
        <rFont val="Arial"/>
        <family val="2"/>
      </rPr>
      <t>24/02/2023</t>
    </r>
  </si>
  <si>
    <r>
      <rPr>
        <sz val="8"/>
        <color rgb="FF000000"/>
        <rFont val="Arial"/>
        <family val="2"/>
      </rPr>
      <t>23/16476923</t>
    </r>
  </si>
  <si>
    <r>
      <rPr>
        <sz val="8"/>
        <color rgb="FF000000"/>
        <rFont val="Arial"/>
        <family val="2"/>
      </rPr>
      <t>25383.000043/2023-63</t>
    </r>
  </si>
  <si>
    <r>
      <rPr>
        <sz val="8"/>
        <color rgb="FF000000"/>
        <rFont val="Arial"/>
        <family val="2"/>
      </rPr>
      <t>08/03/2023</t>
    </r>
  </si>
  <si>
    <r>
      <rPr>
        <sz val="8"/>
        <color rgb="FF000000"/>
        <rFont val="Arial"/>
        <family val="2"/>
      </rPr>
      <t>23/16483134</t>
    </r>
  </si>
  <si>
    <r>
      <rPr>
        <sz val="8"/>
        <color rgb="FF000000"/>
        <rFont val="Arial"/>
        <family val="2"/>
      </rPr>
      <t>10/03/2023</t>
    </r>
  </si>
  <si>
    <r>
      <rPr>
        <sz val="8"/>
        <color rgb="FF000000"/>
        <rFont val="Arial"/>
        <family val="2"/>
      </rPr>
      <t>25384.001068/2023-74</t>
    </r>
  </si>
  <si>
    <r>
      <rPr>
        <sz val="8"/>
        <color rgb="FF000000"/>
        <rFont val="Arial"/>
        <family val="2"/>
      </rPr>
      <t>IFF</t>
    </r>
  </si>
  <si>
    <r>
      <rPr>
        <sz val="8"/>
        <color rgb="FF000000"/>
        <rFont val="Arial"/>
        <family val="2"/>
      </rPr>
      <t>MARY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LIEBERT,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</si>
  <si>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r>
      <rPr>
        <sz val="8"/>
        <color rgb="FF000000"/>
        <rFont val="Arial"/>
        <family val="2"/>
      </rPr>
      <t>01/12/2023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</si>
  <si>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16632609</t>
    </r>
  </si>
  <si>
    <r>
      <rPr>
        <sz val="8"/>
        <color rgb="FF000000"/>
        <rFont val="Arial"/>
        <family val="2"/>
      </rPr>
      <t>05/12/2023</t>
    </r>
  </si>
  <si>
    <r>
      <rPr>
        <sz val="8"/>
        <color rgb="FF000000"/>
        <rFont val="Arial"/>
        <family val="2"/>
      </rPr>
      <t>25383.000004/2023-66</t>
    </r>
  </si>
  <si>
    <r>
      <rPr>
        <sz val="8"/>
        <color rgb="FF000000"/>
        <rFont val="Arial"/>
        <family val="2"/>
      </rPr>
      <t>26/01/2023</t>
    </r>
  </si>
  <si>
    <r>
      <rPr>
        <sz val="8"/>
        <color rgb="FF000000"/>
        <rFont val="Arial"/>
        <family val="2"/>
      </rPr>
      <t>23/16462962</t>
    </r>
  </si>
  <si>
    <r>
      <rPr>
        <sz val="8"/>
        <color rgb="FF000000"/>
        <rFont val="Arial"/>
        <family val="2"/>
      </rPr>
      <t>30/01/2023</t>
    </r>
  </si>
  <si>
    <r>
      <rPr>
        <sz val="8"/>
        <color rgb="FF000000"/>
        <rFont val="Arial"/>
        <family val="2"/>
      </rPr>
      <t>25383.000006/2023-55</t>
    </r>
  </si>
  <si>
    <r>
      <rPr>
        <sz val="8"/>
        <color rgb="FF000000"/>
        <rFont val="Arial"/>
        <family val="2"/>
      </rPr>
      <t>23/16462970</t>
    </r>
  </si>
  <si>
    <r>
      <rPr>
        <sz val="8"/>
        <color rgb="FF000000"/>
        <rFont val="Arial"/>
        <family val="2"/>
      </rPr>
      <t>25383.000015/2023-46</t>
    </r>
  </si>
  <si>
    <r>
      <rPr>
        <sz val="8"/>
        <color rgb="FF000000"/>
        <rFont val="Arial"/>
        <family val="2"/>
      </rPr>
      <t>23/16462972</t>
    </r>
  </si>
  <si>
    <r>
      <rPr>
        <sz val="8"/>
        <color rgb="FF000000"/>
        <rFont val="Arial"/>
        <family val="2"/>
      </rPr>
      <t>25383.000019/2023-24</t>
    </r>
  </si>
  <si>
    <r>
      <rPr>
        <sz val="8"/>
        <color rgb="FF000000"/>
        <rFont val="Arial"/>
        <family val="2"/>
      </rPr>
      <t>31/01/2023</t>
    </r>
  </si>
  <si>
    <r>
      <rPr>
        <sz val="8"/>
        <color rgb="FF000000"/>
        <rFont val="Arial"/>
        <family val="2"/>
      </rPr>
      <t>23/16465105</t>
    </r>
  </si>
  <si>
    <r>
      <rPr>
        <sz val="8"/>
        <color rgb="FF000000"/>
        <rFont val="Arial"/>
        <family val="2"/>
      </rPr>
      <t>02/02/2023</t>
    </r>
  </si>
  <si>
    <r>
      <rPr>
        <sz val="8"/>
        <color rgb="FF000000"/>
        <rFont val="Arial"/>
        <family val="2"/>
      </rPr>
      <t>25383.000020/2023-59</t>
    </r>
  </si>
  <si>
    <r>
      <rPr>
        <sz val="8"/>
        <color rgb="FF000000"/>
        <rFont val="Arial"/>
        <family val="2"/>
      </rPr>
      <t>03/02/2023</t>
    </r>
  </si>
  <si>
    <r>
      <rPr>
        <sz val="8"/>
        <color rgb="FF000000"/>
        <rFont val="Arial"/>
        <family val="2"/>
      </rPr>
      <t>23/16467133</t>
    </r>
  </si>
  <si>
    <r>
      <rPr>
        <sz val="8"/>
        <color rgb="FF000000"/>
        <rFont val="Arial"/>
        <family val="2"/>
      </rPr>
      <t>07/02/2023</t>
    </r>
  </si>
  <si>
    <r>
      <rPr>
        <sz val="8"/>
        <color rgb="FF000000"/>
        <rFont val="Arial"/>
        <family val="2"/>
      </rPr>
      <t>25382.000533/2023-70</t>
    </r>
  </si>
  <si>
    <r>
      <rPr>
        <sz val="8"/>
        <color rgb="FF000000"/>
        <rFont val="Arial"/>
        <family val="2"/>
      </rPr>
      <t>16/10/2023</t>
    </r>
  </si>
  <si>
    <r>
      <rPr>
        <sz val="8"/>
        <color rgb="FF000000"/>
        <rFont val="Arial"/>
        <family val="2"/>
      </rPr>
      <t>23/16605902</t>
    </r>
  </si>
  <si>
    <r>
      <rPr>
        <sz val="8"/>
        <color rgb="FF000000"/>
        <rFont val="Arial"/>
        <family val="2"/>
      </rPr>
      <t>18/10/2023</t>
    </r>
  </si>
  <si>
    <r>
      <rPr>
        <sz val="8"/>
        <color rgb="FF000000"/>
        <rFont val="Arial"/>
        <family val="2"/>
      </rPr>
      <t>25382.000310/2023-11</t>
    </r>
  </si>
  <si>
    <r>
      <rPr>
        <sz val="8"/>
        <color rgb="FF000000"/>
        <rFont val="Arial"/>
        <family val="2"/>
      </rPr>
      <t>23/16546218</t>
    </r>
  </si>
  <si>
    <r>
      <rPr>
        <sz val="8"/>
        <color rgb="FF000000"/>
        <rFont val="Arial"/>
        <family val="2"/>
      </rPr>
      <t>25382.000415/2023-61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</si>
  <si>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1657495</t>
    </r>
  </si>
  <si>
    <r>
      <rPr>
        <sz val="8"/>
        <color rgb="FF000000"/>
        <rFont val="Arial"/>
        <family val="2"/>
      </rPr>
      <t>25071.000015/2023-60</t>
    </r>
  </si>
  <si>
    <r>
      <rPr>
        <sz val="8"/>
        <color rgb="FF000000"/>
        <rFont val="Arial"/>
        <family val="2"/>
      </rPr>
      <t>23/16506934</t>
    </r>
  </si>
  <si>
    <r>
      <rPr>
        <sz val="8"/>
        <color rgb="FF000000"/>
        <rFont val="Arial"/>
        <family val="2"/>
      </rPr>
      <t>25071.000030/2023-16</t>
    </r>
  </si>
  <si>
    <r>
      <rPr>
        <sz val="8"/>
        <color rgb="FF000000"/>
        <rFont val="Arial"/>
        <family val="2"/>
      </rPr>
      <t>23/16536292</t>
    </r>
  </si>
  <si>
    <r>
      <rPr>
        <sz val="8"/>
        <color rgb="FF000000"/>
        <rFont val="Arial"/>
        <family val="2"/>
      </rPr>
      <t>25380.000890/2023-58</t>
    </r>
  </si>
  <si>
    <r>
      <rPr>
        <sz val="8"/>
        <color rgb="FF000000"/>
        <rFont val="Arial"/>
        <family val="2"/>
      </rPr>
      <t>CDTS/PR</t>
    </r>
  </si>
  <si>
    <r>
      <rPr>
        <sz val="8"/>
        <color rgb="FF000000"/>
        <rFont val="Arial"/>
        <family val="2"/>
      </rPr>
      <t>25/05/2023</t>
    </r>
  </si>
  <si>
    <r>
      <rPr>
        <sz val="8"/>
        <color rgb="FF000000"/>
        <rFont val="Arial"/>
        <family val="2"/>
      </rPr>
      <t>23/16525018</t>
    </r>
  </si>
  <si>
    <r>
      <rPr>
        <sz val="8"/>
        <color rgb="FF000000"/>
        <rFont val="Arial"/>
        <family val="2"/>
      </rPr>
      <t>31/05/2023</t>
    </r>
  </si>
  <si>
    <r>
      <rPr>
        <sz val="8"/>
        <color rgb="FF000000"/>
        <rFont val="Arial"/>
        <family val="2"/>
      </rPr>
      <t>25380.002773/2023-29</t>
    </r>
  </si>
  <si>
    <r>
      <rPr>
        <sz val="8"/>
        <color rgb="FF000000"/>
        <rFont val="Arial"/>
        <family val="2"/>
      </rPr>
      <t>06/11/2023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</si>
  <si>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16617054</t>
    </r>
  </si>
  <si>
    <r>
      <rPr>
        <sz val="8"/>
        <color rgb="FF000000"/>
        <rFont val="Arial"/>
        <family val="2"/>
      </rPr>
      <t>08/11/2023</t>
    </r>
  </si>
  <si>
    <t>25382.000082/2023-71</t>
  </si>
  <si>
    <t>IAM</t>
  </si>
  <si>
    <t>13/03/2023</t>
  </si>
  <si>
    <t>23/6485793</t>
  </si>
  <si>
    <t>15/03/2023</t>
  </si>
  <si>
    <r>
      <rPr>
        <sz val="8"/>
        <color rgb="FF000000"/>
        <rFont val="Arial"/>
        <family val="2"/>
      </rPr>
      <t>25382.000270/2023-07</t>
    </r>
  </si>
  <si>
    <r>
      <rPr>
        <sz val="8"/>
        <color rgb="FF000000"/>
        <rFont val="Arial"/>
        <family val="2"/>
      </rPr>
      <t>23/16535056</t>
    </r>
  </si>
  <si>
    <r>
      <rPr>
        <sz val="8"/>
        <color rgb="FF000000"/>
        <rFont val="Arial"/>
        <family val="2"/>
      </rPr>
      <t>25383.000265/2023-86</t>
    </r>
  </si>
  <si>
    <r>
      <rPr>
        <sz val="8"/>
        <color rgb="FF000000"/>
        <rFont val="Arial"/>
        <family val="2"/>
      </rPr>
      <t>23/16564112</t>
    </r>
  </si>
  <si>
    <r>
      <rPr>
        <sz val="8"/>
        <color rgb="FF000000"/>
        <rFont val="Arial"/>
        <family val="2"/>
      </rPr>
      <t>25383.000268/2023-10</t>
    </r>
  </si>
  <si>
    <r>
      <rPr>
        <sz val="8"/>
        <color rgb="FF000000"/>
        <rFont val="Arial"/>
        <family val="2"/>
      </rPr>
      <t>23/16578746</t>
    </r>
  </si>
  <si>
    <r>
      <rPr>
        <sz val="8"/>
        <color rgb="FF000000"/>
        <rFont val="Arial"/>
        <family val="2"/>
      </rPr>
      <t>25383.000303/2023-09</t>
    </r>
  </si>
  <si>
    <r>
      <rPr>
        <sz val="8"/>
        <color rgb="FF000000"/>
        <rFont val="Arial"/>
        <family val="2"/>
      </rPr>
      <t>23/1657766</t>
    </r>
  </si>
  <si>
    <r>
      <rPr>
        <sz val="8"/>
        <color rgb="FF000000"/>
        <rFont val="Arial"/>
        <family val="2"/>
      </rPr>
      <t>25383.000277/2023-19</t>
    </r>
  </si>
  <si>
    <r>
      <rPr>
        <sz val="8"/>
        <color rgb="FF000000"/>
        <rFont val="Arial"/>
        <family val="2"/>
      </rPr>
      <t>WILEY-VCH</t>
    </r>
  </si>
  <si>
    <r>
      <rPr>
        <sz val="8"/>
        <color rgb="FF000000"/>
        <rFont val="Arial"/>
        <family val="2"/>
      </rPr>
      <t>23/16574952</t>
    </r>
  </si>
  <si>
    <r>
      <rPr>
        <sz val="8"/>
        <color rgb="FF000000"/>
        <rFont val="Arial"/>
        <family val="2"/>
      </rPr>
      <t>25383.000283/2023-68</t>
    </r>
  </si>
  <si>
    <r>
      <rPr>
        <sz val="8"/>
        <color rgb="FF000000"/>
        <rFont val="Arial"/>
        <family val="2"/>
      </rPr>
      <t>COPYRIGHT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CLEARANCE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</si>
  <si>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16577658</t>
    </r>
  </si>
  <si>
    <r>
      <rPr>
        <sz val="8"/>
        <color rgb="FF000000"/>
        <rFont val="Arial"/>
        <family val="2"/>
      </rPr>
      <t>25383.000171/2023-15</t>
    </r>
  </si>
  <si>
    <r>
      <rPr>
        <sz val="8"/>
        <color rgb="FF000000"/>
        <rFont val="Arial"/>
        <family val="2"/>
      </rPr>
      <t>23/16536708</t>
    </r>
  </si>
  <si>
    <r>
      <rPr>
        <sz val="8"/>
        <color rgb="FF000000"/>
        <rFont val="Arial"/>
        <family val="2"/>
      </rPr>
      <t>25383.000184/2023-86</t>
    </r>
  </si>
  <si>
    <r>
      <rPr>
        <sz val="8"/>
        <color rgb="FF000000"/>
        <rFont val="Arial"/>
        <family val="2"/>
      </rPr>
      <t>22/06/2023</t>
    </r>
  </si>
  <si>
    <r>
      <rPr>
        <sz val="8"/>
        <color rgb="FF000000"/>
        <rFont val="Arial"/>
        <family val="2"/>
      </rPr>
      <t>23/16540406</t>
    </r>
  </si>
  <si>
    <r>
      <rPr>
        <sz val="8"/>
        <color rgb="FF000000"/>
        <rFont val="Arial"/>
        <family val="2"/>
      </rPr>
      <t>26/06/2023</t>
    </r>
  </si>
  <si>
    <r>
      <rPr>
        <sz val="8"/>
        <color rgb="FF000000"/>
        <rFont val="Arial"/>
        <family val="2"/>
      </rPr>
      <t>25383.000187/2023-10</t>
    </r>
  </si>
  <si>
    <r>
      <rPr>
        <sz val="8"/>
        <color rgb="FF000000"/>
        <rFont val="Arial"/>
        <family val="2"/>
      </rPr>
      <t>12/07/2023</t>
    </r>
  </si>
  <si>
    <r>
      <rPr>
        <sz val="8"/>
        <color rgb="FF000000"/>
        <rFont val="Arial"/>
        <family val="2"/>
      </rPr>
      <t>23/16551140</t>
    </r>
  </si>
  <si>
    <r>
      <rPr>
        <sz val="8"/>
        <color rgb="FF000000"/>
        <rFont val="Arial"/>
        <family val="2"/>
      </rPr>
      <t>14/07/2023</t>
    </r>
  </si>
  <si>
    <r>
      <rPr>
        <sz val="8"/>
        <color rgb="FF000000"/>
        <rFont val="Arial"/>
        <family val="2"/>
      </rPr>
      <t>25383.000196/2023-19</t>
    </r>
  </si>
  <si>
    <r>
      <rPr>
        <sz val="8"/>
        <color rgb="FF000000"/>
        <rFont val="Arial"/>
        <family val="2"/>
      </rPr>
      <t>28/06/2023</t>
    </r>
  </si>
  <si>
    <r>
      <rPr>
        <sz val="8"/>
        <color rgb="FF000000"/>
        <rFont val="Arial"/>
        <family val="2"/>
      </rPr>
      <t>23/16543667</t>
    </r>
  </si>
  <si>
    <r>
      <rPr>
        <sz val="8"/>
        <color rgb="FF000000"/>
        <rFont val="Arial"/>
        <family val="2"/>
      </rPr>
      <t>30/06/2023</t>
    </r>
  </si>
  <si>
    <r>
      <rPr>
        <sz val="8"/>
        <color rgb="FF000000"/>
        <rFont val="Arial"/>
        <family val="2"/>
      </rPr>
      <t>25383.000230/2023-47</t>
    </r>
  </si>
  <si>
    <r>
      <rPr>
        <sz val="8"/>
        <color rgb="FF000000"/>
        <rFont val="Arial"/>
        <family val="2"/>
      </rPr>
      <t>26/07/2023</t>
    </r>
  </si>
  <si>
    <r>
      <rPr>
        <sz val="8"/>
        <color rgb="FF000000"/>
        <rFont val="Arial"/>
        <family val="2"/>
      </rPr>
      <t>23/16558846</t>
    </r>
  </si>
  <si>
    <r>
      <rPr>
        <sz val="8"/>
        <color rgb="FF000000"/>
        <rFont val="Arial"/>
        <family val="2"/>
      </rPr>
      <t>28/07/2023</t>
    </r>
  </si>
  <si>
    <r>
      <rPr>
        <sz val="8"/>
        <color rgb="FF000000"/>
        <rFont val="Arial"/>
        <family val="2"/>
      </rPr>
      <t>25383.000112/2023-39</t>
    </r>
  </si>
  <si>
    <r>
      <rPr>
        <sz val="8"/>
        <color rgb="FF000000"/>
        <rFont val="Arial"/>
        <family val="2"/>
      </rPr>
      <t>23/16525927</t>
    </r>
  </si>
  <si>
    <r>
      <rPr>
        <sz val="8"/>
        <color rgb="FF000000"/>
        <rFont val="Arial"/>
        <family val="2"/>
      </rPr>
      <t>25383.000117/2023-61</t>
    </r>
  </si>
  <si>
    <r>
      <rPr>
        <sz val="8"/>
        <color rgb="FF000000"/>
        <rFont val="Arial"/>
        <family val="2"/>
      </rPr>
      <t>22/05/2023</t>
    </r>
  </si>
  <si>
    <r>
      <rPr>
        <sz val="8"/>
        <color rgb="FF000000"/>
        <rFont val="Arial"/>
        <family val="2"/>
      </rPr>
      <t>23/16522652/</t>
    </r>
  </si>
  <si>
    <r>
      <rPr>
        <sz val="8"/>
        <color rgb="FF000000"/>
        <rFont val="Arial"/>
        <family val="2"/>
      </rPr>
      <t>25383.000140/2023-56</t>
    </r>
  </si>
  <si>
    <r>
      <rPr>
        <sz val="8"/>
        <color rgb="FF000000"/>
        <rFont val="Arial"/>
        <family val="2"/>
      </rPr>
      <t>06/06/2023</t>
    </r>
  </si>
  <si>
    <r>
      <rPr>
        <sz val="8"/>
        <color rgb="FF000000"/>
        <rFont val="Arial"/>
        <family val="2"/>
      </rPr>
      <t>23/16531612</t>
    </r>
  </si>
  <si>
    <r>
      <rPr>
        <sz val="8"/>
        <color rgb="FF000000"/>
        <rFont val="Arial"/>
        <family val="2"/>
      </rPr>
      <t>09/06/2023</t>
    </r>
  </si>
  <si>
    <r>
      <rPr>
        <sz val="8"/>
        <color rgb="FF000000"/>
        <rFont val="Arial"/>
        <family val="2"/>
      </rPr>
      <t>25383.000141/2023-09</t>
    </r>
  </si>
  <si>
    <r>
      <rPr>
        <sz val="8"/>
        <color rgb="FF000000"/>
        <rFont val="Arial"/>
        <family val="2"/>
      </rPr>
      <t>23/05/2023</t>
    </r>
  </si>
  <si>
    <r>
      <rPr>
        <sz val="8"/>
        <color rgb="FF000000"/>
        <rFont val="Arial"/>
        <family val="2"/>
      </rPr>
      <t>23/16523227</t>
    </r>
  </si>
  <si>
    <r>
      <rPr>
        <sz val="8"/>
        <color rgb="FF000000"/>
        <rFont val="Arial"/>
        <family val="2"/>
      </rPr>
      <t>25383.000144/2023-34</t>
    </r>
  </si>
  <si>
    <r>
      <rPr>
        <sz val="8"/>
        <color rgb="FF000000"/>
        <rFont val="Arial"/>
        <family val="2"/>
      </rPr>
      <t>23/16530332</t>
    </r>
  </si>
  <si>
    <r>
      <rPr>
        <sz val="8"/>
        <color rgb="FF000000"/>
        <rFont val="Arial"/>
        <family val="2"/>
      </rPr>
      <t>25383.000394/2023-74</t>
    </r>
  </si>
  <si>
    <r>
      <rPr>
        <sz val="8"/>
        <color rgb="FF000000"/>
        <rFont val="Arial"/>
        <family val="2"/>
      </rPr>
      <t>23/16617544</t>
    </r>
  </si>
  <si>
    <r>
      <rPr>
        <sz val="8"/>
        <color rgb="FF000000"/>
        <rFont val="Arial"/>
        <family val="2"/>
      </rPr>
      <t>25383.000395/2023-19</t>
    </r>
  </si>
  <si>
    <r>
      <rPr>
        <sz val="8"/>
        <color rgb="FF000000"/>
        <rFont val="Arial"/>
        <family val="2"/>
      </rPr>
      <t>23/16617543</t>
    </r>
  </si>
  <si>
    <r>
      <rPr>
        <sz val="8"/>
        <color rgb="FF000000"/>
        <rFont val="Arial"/>
        <family val="2"/>
      </rPr>
      <t>25383.000329/2023-49</t>
    </r>
  </si>
  <si>
    <r>
      <rPr>
        <sz val="8"/>
        <color rgb="FF000000"/>
        <rFont val="Arial"/>
        <family val="2"/>
      </rPr>
      <t>22/09/2023</t>
    </r>
  </si>
  <si>
    <r>
      <rPr>
        <sz val="8"/>
        <color rgb="FF000000"/>
        <rFont val="Arial"/>
        <family val="2"/>
      </rPr>
      <t>23/16592697</t>
    </r>
  </si>
  <si>
    <r>
      <rPr>
        <sz val="8"/>
        <color rgb="FF000000"/>
        <rFont val="Arial"/>
        <family val="2"/>
      </rPr>
      <t>26/09/2023</t>
    </r>
  </si>
  <si>
    <r>
      <rPr>
        <sz val="8"/>
        <color rgb="FF000000"/>
        <rFont val="Arial"/>
        <family val="2"/>
      </rPr>
      <t>25383.000330/2023-73</t>
    </r>
  </si>
  <si>
    <r>
      <rPr>
        <sz val="8"/>
        <color rgb="FF000000"/>
        <rFont val="Arial"/>
        <family val="2"/>
      </rPr>
      <t>23/16592720</t>
    </r>
  </si>
  <si>
    <r>
      <rPr>
        <sz val="8"/>
        <color rgb="FF000000"/>
        <rFont val="Arial"/>
        <family val="2"/>
      </rPr>
      <t>25383.000347/2023-21</t>
    </r>
  </si>
  <si>
    <r>
      <rPr>
        <sz val="8"/>
        <color rgb="FF000000"/>
        <rFont val="Arial"/>
        <family val="2"/>
      </rPr>
      <t>27/09/2023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</si>
  <si>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16595799</t>
    </r>
  </si>
  <si>
    <r>
      <rPr>
        <sz val="8"/>
        <color rgb="FF000000"/>
        <rFont val="Arial"/>
        <family val="2"/>
      </rPr>
      <t>29/09/2023</t>
    </r>
  </si>
  <si>
    <r>
      <rPr>
        <sz val="8"/>
        <color rgb="FF000000"/>
        <rFont val="Arial"/>
        <family val="2"/>
      </rPr>
      <t>25383.000348/2023-75</t>
    </r>
  </si>
  <si>
    <r>
      <rPr>
        <sz val="8"/>
        <color rgb="FF000000"/>
        <rFont val="Arial"/>
        <family val="2"/>
      </rPr>
      <t>23/16600301</t>
    </r>
  </si>
  <si>
    <r>
      <rPr>
        <sz val="8"/>
        <color rgb="FF000000"/>
        <rFont val="Arial"/>
        <family val="2"/>
      </rPr>
      <t>25385.000068/2023-47</t>
    </r>
  </si>
  <si>
    <r>
      <rPr>
        <sz val="8"/>
        <color rgb="FF000000"/>
        <rFont val="Arial"/>
        <family val="2"/>
      </rPr>
      <t>23/16481906</t>
    </r>
  </si>
  <si>
    <r>
      <rPr>
        <sz val="8"/>
        <color rgb="FF000000"/>
        <rFont val="Arial"/>
        <family val="2"/>
      </rPr>
      <t>25383.000352/2023-33</t>
    </r>
  </si>
  <si>
    <r>
      <rPr>
        <sz val="8"/>
        <color rgb="FF000000"/>
        <rFont val="Arial"/>
        <family val="2"/>
      </rPr>
      <t>23/16600302</t>
    </r>
  </si>
  <si>
    <r>
      <rPr>
        <sz val="8"/>
        <color rgb="FF000000"/>
        <rFont val="Arial"/>
        <family val="2"/>
      </rPr>
      <t>25383.000471/2023-96</t>
    </r>
  </si>
  <si>
    <r>
      <rPr>
        <sz val="8"/>
        <color rgb="FF000000"/>
        <rFont val="Arial"/>
        <family val="2"/>
      </rPr>
      <t>14/11/2023</t>
    </r>
  </si>
  <si>
    <r>
      <rPr>
        <sz val="8"/>
        <color rgb="FF000000"/>
        <rFont val="Arial"/>
        <family val="2"/>
      </rPr>
      <t>23/16622399</t>
    </r>
  </si>
  <si>
    <r>
      <rPr>
        <sz val="8"/>
        <color rgb="FF000000"/>
        <rFont val="Arial"/>
        <family val="2"/>
      </rPr>
      <t>17/11/2023</t>
    </r>
  </si>
  <si>
    <r>
      <rPr>
        <sz val="8"/>
        <color rgb="FF000000"/>
        <rFont val="Arial"/>
        <family val="2"/>
      </rPr>
      <t>25383.000501/2022-83</t>
    </r>
  </si>
  <si>
    <r>
      <rPr>
        <sz val="8"/>
        <color rgb="FF000000"/>
        <rFont val="Arial"/>
        <family val="2"/>
      </rPr>
      <t>23/12/2023</t>
    </r>
  </si>
  <si>
    <r>
      <rPr>
        <sz val="8"/>
        <color rgb="FF000000"/>
        <rFont val="Arial"/>
        <family val="2"/>
      </rPr>
      <t>23/16448657</t>
    </r>
  </si>
  <si>
    <t>25383.000505/2022-61</t>
  </si>
  <si>
    <t>12/01/2023</t>
  </si>
  <si>
    <t>23/16456859</t>
  </si>
  <si>
    <t>13/01/2023</t>
  </si>
  <si>
    <r>
      <rPr>
        <sz val="8"/>
        <color rgb="FF000000"/>
        <rFont val="Arial"/>
        <family val="2"/>
      </rPr>
      <t>25030.000292/2023-59</t>
    </r>
  </si>
  <si>
    <r>
      <rPr>
        <sz val="8"/>
        <color rgb="FF000000"/>
        <rFont val="Arial"/>
        <family val="2"/>
      </rPr>
      <t>05/05/2023</t>
    </r>
  </si>
  <si>
    <r>
      <rPr>
        <sz val="8"/>
        <color rgb="FF000000"/>
        <rFont val="Arial"/>
        <family val="2"/>
      </rPr>
      <t>23/16513559</t>
    </r>
  </si>
  <si>
    <r>
      <rPr>
        <sz val="8"/>
        <color rgb="FF000000"/>
        <rFont val="Arial"/>
        <family val="2"/>
      </rPr>
      <t>25030.000298/2023-26</t>
    </r>
  </si>
  <si>
    <r>
      <rPr>
        <sz val="8"/>
        <color rgb="FF000000"/>
        <rFont val="Arial"/>
        <family val="2"/>
      </rPr>
      <t>WILDLIFE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DISEASE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ASSOCIA</t>
    </r>
  </si>
  <si>
    <r>
      <rPr>
        <sz val="8"/>
        <color rgb="FF000000"/>
        <rFont val="Arial"/>
        <family val="2"/>
      </rPr>
      <t>23/16508463</t>
    </r>
  </si>
  <si>
    <r>
      <rPr>
        <sz val="8"/>
        <color rgb="FF000000"/>
        <rFont val="Arial"/>
        <family val="2"/>
      </rPr>
      <t>25030.000315/2023-25</t>
    </r>
  </si>
  <si>
    <r>
      <rPr>
        <sz val="8"/>
        <color rgb="FF000000"/>
        <rFont val="Arial"/>
        <family val="2"/>
      </rPr>
      <t>DARTMOUTH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JOURNAL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SER</t>
    </r>
  </si>
  <si>
    <r>
      <rPr>
        <sz val="8"/>
        <color rgb="FF000000"/>
        <rFont val="Arial"/>
        <family val="2"/>
      </rPr>
      <t>23/16508469</t>
    </r>
  </si>
  <si>
    <r>
      <rPr>
        <sz val="8"/>
        <color rgb="FF000000"/>
        <rFont val="Arial"/>
        <family val="2"/>
      </rPr>
      <t>25030.000329/2023-49</t>
    </r>
  </si>
  <si>
    <r>
      <rPr>
        <sz val="8"/>
        <color rgb="FF000000"/>
        <rFont val="Arial"/>
        <family val="2"/>
      </rPr>
      <t>PULSUS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HEALTHTECH</t>
    </r>
  </si>
  <si>
    <r>
      <rPr>
        <sz val="8"/>
        <color rgb="FF000000"/>
        <rFont val="Arial"/>
        <family val="2"/>
      </rPr>
      <t>23/16508458</t>
    </r>
  </si>
  <si>
    <r>
      <rPr>
        <sz val="8"/>
        <color rgb="FF000000"/>
        <rFont val="Arial"/>
        <family val="2"/>
      </rPr>
      <t>25030.000344/2023-97</t>
    </r>
  </si>
  <si>
    <r>
      <rPr>
        <sz val="8"/>
        <color rgb="FF000000"/>
        <rFont val="Arial"/>
        <family val="2"/>
      </rPr>
      <t>23/16520315</t>
    </r>
  </si>
  <si>
    <r>
      <rPr>
        <sz val="8"/>
        <color rgb="FF000000"/>
        <rFont val="Arial"/>
        <family val="2"/>
      </rPr>
      <t>25030.000357/2023-66</t>
    </r>
  </si>
  <si>
    <r>
      <rPr>
        <sz val="8"/>
        <color rgb="FF000000"/>
        <rFont val="Arial"/>
        <family val="2"/>
      </rPr>
      <t>23/16520314</t>
    </r>
  </si>
  <si>
    <r>
      <rPr>
        <sz val="8"/>
        <color rgb="FF000000"/>
        <rFont val="Arial"/>
        <family val="2"/>
      </rPr>
      <t>25030.000120/2023-85</t>
    </r>
  </si>
  <si>
    <r>
      <rPr>
        <sz val="8"/>
        <color rgb="FF000000"/>
        <rFont val="Arial"/>
        <family val="2"/>
      </rPr>
      <t>24/03/2023</t>
    </r>
  </si>
  <si>
    <r>
      <rPr>
        <sz val="8"/>
        <color rgb="FF000000"/>
        <rFont val="Arial"/>
        <family val="2"/>
      </rPr>
      <t>23/16492972</t>
    </r>
  </si>
  <si>
    <r>
      <rPr>
        <sz val="8"/>
        <color rgb="FF000000"/>
        <rFont val="Arial"/>
        <family val="2"/>
      </rPr>
      <t>25030.000023/2023-92</t>
    </r>
  </si>
  <si>
    <r>
      <rPr>
        <sz val="8"/>
        <color rgb="FF000000"/>
        <rFont val="Arial"/>
        <family val="2"/>
      </rPr>
      <t>07/03/2023</t>
    </r>
  </si>
  <si>
    <r>
      <rPr>
        <sz val="8"/>
        <color rgb="FF000000"/>
        <rFont val="Arial"/>
        <family val="2"/>
      </rPr>
      <t>23/16482352</t>
    </r>
  </si>
  <si>
    <r>
      <rPr>
        <sz val="8"/>
        <color rgb="FF000000"/>
        <rFont val="Arial"/>
        <family val="2"/>
      </rPr>
      <t>09/03/2023</t>
    </r>
  </si>
  <si>
    <r>
      <rPr>
        <sz val="8"/>
        <color rgb="FF000000"/>
        <rFont val="Arial"/>
        <family val="2"/>
      </rPr>
      <t>25030.000032/2023-83</t>
    </r>
  </si>
  <si>
    <r>
      <rPr>
        <sz val="8"/>
        <color rgb="FF000000"/>
        <rFont val="Arial"/>
        <family val="2"/>
      </rPr>
      <t>03/03/2023</t>
    </r>
  </si>
  <si>
    <r>
      <rPr>
        <sz val="8"/>
        <color rgb="FF000000"/>
        <rFont val="Arial"/>
        <family val="2"/>
      </rPr>
      <t>23/16481066</t>
    </r>
  </si>
  <si>
    <r>
      <rPr>
        <sz val="8"/>
        <color rgb="FF000000"/>
        <rFont val="Arial"/>
        <family val="2"/>
      </rPr>
      <t>25030.000037/2023-14</t>
    </r>
  </si>
  <si>
    <r>
      <rPr>
        <sz val="8"/>
        <color rgb="FF000000"/>
        <rFont val="Arial"/>
        <family val="2"/>
      </rPr>
      <t>23/16478801</t>
    </r>
  </si>
  <si>
    <r>
      <rPr>
        <sz val="8"/>
        <color rgb="FF000000"/>
        <rFont val="Arial"/>
        <family val="2"/>
      </rPr>
      <t>25030.000016/2023-91</t>
    </r>
  </si>
  <si>
    <r>
      <rPr>
        <sz val="8"/>
        <color rgb="FF000000"/>
        <rFont val="Arial"/>
        <family val="2"/>
      </rPr>
      <t>23/16481063</t>
    </r>
  </si>
  <si>
    <r>
      <rPr>
        <sz val="8"/>
        <color rgb="FF000000"/>
        <rFont val="Arial"/>
        <family val="2"/>
      </rPr>
      <t>25030.000017/2023-35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</si>
  <si>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16492910</t>
    </r>
  </si>
  <si>
    <r>
      <rPr>
        <sz val="8"/>
        <color rgb="FF000000"/>
        <rFont val="Arial"/>
        <family val="2"/>
      </rPr>
      <t>25030.001015/2023-63</t>
    </r>
  </si>
  <si>
    <r>
      <rPr>
        <sz val="8"/>
        <color rgb="FF000000"/>
        <rFont val="Arial"/>
        <family val="2"/>
      </rPr>
      <t>07/11/2023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</si>
  <si>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16618508</t>
    </r>
  </si>
  <si>
    <r>
      <rPr>
        <sz val="8"/>
        <color rgb="FF000000"/>
        <rFont val="Arial"/>
        <family val="2"/>
      </rPr>
      <t>09/11/2023</t>
    </r>
  </si>
  <si>
    <r>
      <rPr>
        <sz val="8"/>
        <color rgb="FF000000"/>
        <rFont val="Arial"/>
        <family val="2"/>
      </rPr>
      <t>25030.001016/2023-16</t>
    </r>
  </si>
  <si>
    <r>
      <rPr>
        <sz val="8"/>
        <color rgb="FF000000"/>
        <rFont val="Arial"/>
        <family val="2"/>
      </rPr>
      <t>23/16611013</t>
    </r>
  </si>
  <si>
    <r>
      <rPr>
        <sz val="8"/>
        <color rgb="FF000000"/>
        <rFont val="Arial"/>
        <family val="2"/>
      </rPr>
      <t>25030.001035/2023-34</t>
    </r>
  </si>
  <si>
    <r>
      <rPr>
        <sz val="8"/>
        <color rgb="FF000000"/>
        <rFont val="Arial"/>
        <family val="2"/>
      </rPr>
      <t>23/16611031</t>
    </r>
  </si>
  <si>
    <r>
      <rPr>
        <sz val="8"/>
        <color rgb="FF000000"/>
        <rFont val="Arial"/>
        <family val="2"/>
      </rPr>
      <t>25030.001071/2023-06</t>
    </r>
  </si>
  <si>
    <r>
      <rPr>
        <sz val="8"/>
        <color rgb="FF000000"/>
        <rFont val="Arial"/>
        <family val="2"/>
      </rPr>
      <t>LIFE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SCIENCE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ALLIANCE,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LL</t>
    </r>
  </si>
  <si>
    <r>
      <rPr>
        <sz val="8"/>
        <color rgb="FF000000"/>
        <rFont val="Arial"/>
        <family val="2"/>
      </rPr>
      <t>23/16611012</t>
    </r>
  </si>
  <si>
    <r>
      <rPr>
        <sz val="8"/>
        <color rgb="FF000000"/>
        <rFont val="Arial"/>
        <family val="2"/>
      </rPr>
      <t>25030.001073/2023-97</t>
    </r>
  </si>
  <si>
    <r>
      <rPr>
        <sz val="8"/>
        <color rgb="FF000000"/>
        <rFont val="Arial"/>
        <family val="2"/>
      </rPr>
      <t>23/16619543</t>
    </r>
  </si>
  <si>
    <r>
      <rPr>
        <sz val="8"/>
        <color rgb="FF000000"/>
        <rFont val="Arial"/>
        <family val="2"/>
      </rPr>
      <t>13/11/2023</t>
    </r>
  </si>
  <si>
    <r>
      <rPr>
        <sz val="8"/>
        <color rgb="FF000000"/>
        <rFont val="Arial"/>
        <family val="2"/>
      </rPr>
      <t>25030.001091/2023-79</t>
    </r>
  </si>
  <si>
    <r>
      <rPr>
        <sz val="8"/>
        <color rgb="FF000000"/>
        <rFont val="Arial"/>
        <family val="2"/>
      </rPr>
      <t>23/16611011</t>
    </r>
  </si>
  <si>
    <r>
      <rPr>
        <sz val="8"/>
        <color rgb="FF000000"/>
        <rFont val="Arial"/>
        <family val="2"/>
      </rPr>
      <t>25030.001116/2023-34</t>
    </r>
  </si>
  <si>
    <r>
      <rPr>
        <sz val="8"/>
        <color rgb="FF000000"/>
        <rFont val="Arial"/>
        <family val="2"/>
      </rPr>
      <t>23/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16611030</t>
    </r>
  </si>
  <si>
    <r>
      <rPr>
        <sz val="8"/>
        <color rgb="FF000000"/>
        <rFont val="Arial"/>
        <family val="2"/>
      </rPr>
      <t>25030.001117/2023-89</t>
    </r>
  </si>
  <si>
    <r>
      <rPr>
        <sz val="8"/>
        <color rgb="FF000000"/>
        <rFont val="Arial"/>
        <family val="2"/>
      </rPr>
      <t>23/16611026</t>
    </r>
  </si>
  <si>
    <r>
      <rPr>
        <sz val="8"/>
        <color rgb="FF000000"/>
        <rFont val="Arial"/>
        <family val="2"/>
      </rPr>
      <t>25030.000690/2023-75</t>
    </r>
  </si>
  <si>
    <r>
      <rPr>
        <sz val="8"/>
        <color rgb="FF000000"/>
        <rFont val="Arial"/>
        <family val="2"/>
      </rPr>
      <t>23/16578749</t>
    </r>
  </si>
  <si>
    <r>
      <rPr>
        <sz val="8"/>
        <color rgb="FF000000"/>
        <rFont val="Arial"/>
        <family val="2"/>
      </rPr>
      <t>25030.000648/2023-54</t>
    </r>
  </si>
  <si>
    <r>
      <rPr>
        <sz val="8"/>
        <color rgb="FF000000"/>
        <rFont val="Arial"/>
        <family val="2"/>
      </rPr>
      <t>23/367246969</t>
    </r>
  </si>
  <si>
    <r>
      <rPr>
        <sz val="8"/>
        <color rgb="FF000000"/>
        <rFont val="Arial"/>
        <family val="2"/>
      </rPr>
      <t>25030.000579/2023-89</t>
    </r>
  </si>
  <si>
    <r>
      <rPr>
        <sz val="8"/>
        <color rgb="FF000000"/>
        <rFont val="Arial"/>
        <family val="2"/>
      </rPr>
      <t>PEERJ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</si>
  <si>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r>
      <rPr>
        <sz val="8"/>
        <color rgb="FF000000"/>
        <rFont val="Arial"/>
        <family val="2"/>
      </rPr>
      <t>17/07/2023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</si>
  <si>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1655377</t>
    </r>
  </si>
  <si>
    <r>
      <rPr>
        <sz val="8"/>
        <color rgb="FF000000"/>
        <rFont val="Arial"/>
        <family val="2"/>
      </rPr>
      <t>19/09/2023</t>
    </r>
  </si>
  <si>
    <r>
      <rPr>
        <sz val="8"/>
        <color rgb="FF000000"/>
        <rFont val="Arial"/>
        <family val="2"/>
      </rPr>
      <t>25030.000541/2023-14</t>
    </r>
  </si>
  <si>
    <r>
      <rPr>
        <sz val="8"/>
        <color rgb="FF000000"/>
        <rFont val="Arial"/>
        <family val="2"/>
      </rPr>
      <t>IVYSPRING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INTERNATIONAL</t>
    </r>
  </si>
  <si>
    <r>
      <rPr>
        <sz val="8"/>
        <color rgb="FF000000"/>
        <rFont val="Arial"/>
        <family val="2"/>
      </rPr>
      <t>$A</t>
    </r>
  </si>
  <si>
    <r>
      <rPr>
        <sz val="8"/>
        <color rgb="FF000000"/>
        <rFont val="Arial"/>
        <family val="2"/>
      </rPr>
      <t>23/16537395</t>
    </r>
  </si>
  <si>
    <r>
      <rPr>
        <sz val="8"/>
        <color rgb="FF000000"/>
        <rFont val="Arial"/>
        <family val="2"/>
      </rPr>
      <t>25030.000551/2023-41</t>
    </r>
  </si>
  <si>
    <r>
      <rPr>
        <sz val="8"/>
        <color rgb="FF000000"/>
        <rFont val="Arial"/>
        <family val="2"/>
      </rPr>
      <t>23/16553769</t>
    </r>
  </si>
  <si>
    <r>
      <rPr>
        <sz val="8"/>
        <color rgb="FF000000"/>
        <rFont val="Arial"/>
        <family val="2"/>
      </rPr>
      <t>19/07/2023</t>
    </r>
  </si>
  <si>
    <r>
      <rPr>
        <sz val="8"/>
        <color rgb="FF000000"/>
        <rFont val="Arial"/>
        <family val="2"/>
      </rPr>
      <t>25030.000538/2023-92</t>
    </r>
  </si>
  <si>
    <r>
      <rPr>
        <sz val="8"/>
        <color rgb="FF000000"/>
        <rFont val="Arial"/>
        <family val="2"/>
      </rPr>
      <t>11/07/2023</t>
    </r>
  </si>
  <si>
    <r>
      <rPr>
        <sz val="8"/>
        <color rgb="FF000000"/>
        <rFont val="Arial"/>
        <family val="2"/>
      </rPr>
      <t>23/16550453</t>
    </r>
  </si>
  <si>
    <r>
      <rPr>
        <sz val="8"/>
        <color rgb="FF000000"/>
        <rFont val="Arial"/>
        <family val="2"/>
      </rPr>
      <t>13/07/2023</t>
    </r>
  </si>
  <si>
    <t>25030.000374/2023-01</t>
  </si>
  <si>
    <t>07/06/2023</t>
  </si>
  <si>
    <t>23/16537426</t>
  </si>
  <si>
    <t>20/06/2023</t>
  </si>
  <si>
    <r>
      <rPr>
        <sz val="8"/>
        <color rgb="FF000000"/>
        <rFont val="Arial"/>
        <family val="2"/>
      </rPr>
      <t>25030.000421/2023-17</t>
    </r>
  </si>
  <si>
    <r>
      <rPr>
        <sz val="8"/>
        <color rgb="FF000000"/>
        <rFont val="Arial"/>
        <family val="2"/>
      </rPr>
      <t>CCC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COPY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RIGHTS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LINK</t>
    </r>
  </si>
  <si>
    <r>
      <rPr>
        <sz val="8"/>
        <color rgb="FF000000"/>
        <rFont val="Arial"/>
        <family val="2"/>
      </rPr>
      <t>23/16518101</t>
    </r>
  </si>
  <si>
    <r>
      <rPr>
        <sz val="8"/>
        <color rgb="FF000000"/>
        <rFont val="Arial"/>
        <family val="2"/>
      </rPr>
      <t>25030.000129/2023-96</t>
    </r>
  </si>
  <si>
    <r>
      <rPr>
        <sz val="8"/>
        <color rgb="FF000000"/>
        <rFont val="Arial"/>
        <family val="2"/>
      </rPr>
      <t>23/16492757</t>
    </r>
  </si>
  <si>
    <r>
      <rPr>
        <sz val="8"/>
        <color rgb="FF000000"/>
        <rFont val="Arial"/>
        <family val="2"/>
      </rPr>
      <t>25030.000130/2023-11</t>
    </r>
  </si>
  <si>
    <r>
      <rPr>
        <sz val="8"/>
        <color rgb="FF000000"/>
        <rFont val="Arial"/>
        <family val="2"/>
      </rPr>
      <t>23/16493602</t>
    </r>
  </si>
  <si>
    <r>
      <rPr>
        <sz val="8"/>
        <color rgb="FF000000"/>
        <rFont val="Arial"/>
        <family val="2"/>
      </rPr>
      <t>25030.000172/2023-51</t>
    </r>
  </si>
  <si>
    <r>
      <rPr>
        <sz val="8"/>
        <color rgb="FF000000"/>
        <rFont val="Arial"/>
        <family val="2"/>
      </rPr>
      <t>23/16493603</t>
    </r>
  </si>
  <si>
    <r>
      <rPr>
        <sz val="8"/>
        <color rgb="FF000000"/>
        <rFont val="Arial"/>
        <family val="2"/>
      </rPr>
      <t>25030.000185/2023-21</t>
    </r>
  </si>
  <si>
    <r>
      <rPr>
        <sz val="8"/>
        <color rgb="FF000000"/>
        <rFont val="Arial"/>
        <family val="2"/>
      </rPr>
      <t>22/03/2023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</si>
  <si>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1649129</t>
    </r>
  </si>
  <si>
    <r>
      <rPr>
        <sz val="8"/>
        <color rgb="FF000000"/>
        <rFont val="Arial"/>
        <family val="2"/>
      </rPr>
      <t>25030.000233/2023-81</t>
    </r>
  </si>
  <si>
    <r>
      <rPr>
        <sz val="8"/>
        <color rgb="FF000000"/>
        <rFont val="Arial"/>
        <family val="2"/>
      </rPr>
      <t>23/16519322</t>
    </r>
  </si>
  <si>
    <r>
      <rPr>
        <sz val="8"/>
        <color rgb="FF000000"/>
        <rFont val="Arial"/>
        <family val="2"/>
      </rPr>
      <t>25030.000485/2023-18</t>
    </r>
  </si>
  <si>
    <r>
      <rPr>
        <sz val="8"/>
        <color rgb="FF000000"/>
        <rFont val="Arial"/>
        <family val="2"/>
      </rPr>
      <t>07/07/2023</t>
    </r>
  </si>
  <si>
    <r>
      <rPr>
        <sz val="8"/>
        <color rgb="FF000000"/>
        <rFont val="Arial"/>
        <family val="2"/>
      </rPr>
      <t>23/16549393</t>
    </r>
  </si>
  <si>
    <r>
      <rPr>
        <sz val="8"/>
        <color rgb="FF000000"/>
        <rFont val="Arial"/>
        <family val="2"/>
      </rPr>
      <t>09/07/2023</t>
    </r>
  </si>
  <si>
    <r>
      <rPr>
        <sz val="8"/>
        <color rgb="FF000000"/>
        <rFont val="Arial"/>
        <family val="2"/>
      </rPr>
      <t>25030.000488/2023-43</t>
    </r>
  </si>
  <si>
    <r>
      <rPr>
        <sz val="8"/>
        <color rgb="FF000000"/>
        <rFont val="Arial"/>
        <family val="2"/>
      </rPr>
      <t>23/16535845</t>
    </r>
  </si>
  <si>
    <r>
      <rPr>
        <sz val="8"/>
        <color rgb="FF000000"/>
        <rFont val="Arial"/>
        <family val="2"/>
      </rPr>
      <t>25030.000499/2023-23</t>
    </r>
  </si>
  <si>
    <r>
      <rPr>
        <sz val="8"/>
        <color rgb="FF000000"/>
        <rFont val="Arial"/>
        <family val="2"/>
      </rPr>
      <t>23/16537397</t>
    </r>
  </si>
  <si>
    <r>
      <rPr>
        <sz val="8"/>
        <color rgb="FF000000"/>
        <rFont val="Arial"/>
        <family val="2"/>
      </rPr>
      <t>21/06/2023</t>
    </r>
  </si>
  <si>
    <r>
      <rPr>
        <sz val="8"/>
        <color rgb="FF000000"/>
        <rFont val="Arial"/>
        <family val="2"/>
      </rPr>
      <t>25030.000533/2023-60</t>
    </r>
  </si>
  <si>
    <r>
      <rPr>
        <sz val="8"/>
        <color rgb="FF000000"/>
        <rFont val="Arial"/>
        <family val="2"/>
      </rPr>
      <t>23/16564142</t>
    </r>
  </si>
  <si>
    <r>
      <rPr>
        <sz val="8"/>
        <color rgb="FF000000"/>
        <rFont val="Arial"/>
        <family val="2"/>
      </rPr>
      <t>25030.001369/2022-27</t>
    </r>
  </si>
  <si>
    <r>
      <rPr>
        <sz val="8"/>
        <color rgb="FF000000"/>
        <rFont val="Arial"/>
        <family val="2"/>
      </rPr>
      <t>23/16462391</t>
    </r>
  </si>
  <si>
    <r>
      <rPr>
        <sz val="8"/>
        <color rgb="FF000000"/>
        <rFont val="Arial"/>
        <family val="2"/>
      </rPr>
      <t>25030.000640/2023-98</t>
    </r>
  </si>
  <si>
    <r>
      <rPr>
        <sz val="8"/>
        <color rgb="FF000000"/>
        <rFont val="Arial"/>
        <family val="2"/>
      </rPr>
      <t>SOCIETY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VECTOR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ECO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</si>
  <si>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1657874</t>
    </r>
  </si>
  <si>
    <r>
      <rPr>
        <sz val="8"/>
        <color rgb="FF000000"/>
        <rFont val="Arial"/>
        <family val="2"/>
      </rPr>
      <t>25030.000764/2023-73</t>
    </r>
  </si>
  <si>
    <r>
      <rPr>
        <sz val="8"/>
        <color rgb="FF000000"/>
        <rFont val="Arial"/>
        <family val="2"/>
      </rPr>
      <t>23/16592700</t>
    </r>
  </si>
  <si>
    <r>
      <rPr>
        <sz val="8"/>
        <color rgb="FF000000"/>
        <rFont val="Arial"/>
        <family val="2"/>
      </rPr>
      <t>25030.000796/2023-79</t>
    </r>
  </si>
  <si>
    <r>
      <rPr>
        <sz val="8"/>
        <color rgb="FF000000"/>
        <rFont val="Arial"/>
        <family val="2"/>
      </rPr>
      <t>21/09/2023</t>
    </r>
  </si>
  <si>
    <r>
      <rPr>
        <sz val="8"/>
        <color rgb="FF000000"/>
        <rFont val="Arial"/>
        <family val="2"/>
      </rPr>
      <t>23/16591913</t>
    </r>
  </si>
  <si>
    <r>
      <rPr>
        <sz val="8"/>
        <color rgb="FF000000"/>
        <rFont val="Arial"/>
        <family val="2"/>
      </rPr>
      <t>25/09/2023</t>
    </r>
  </si>
  <si>
    <r>
      <rPr>
        <sz val="8"/>
        <color rgb="FF000000"/>
        <rFont val="Arial"/>
        <family val="2"/>
      </rPr>
      <t>25030.000820/2023-70</t>
    </r>
  </si>
  <si>
    <r>
      <rPr>
        <sz val="8"/>
        <color rgb="FF000000"/>
        <rFont val="Arial"/>
        <family val="2"/>
      </rPr>
      <t>23/16591907</t>
    </r>
  </si>
  <si>
    <r>
      <rPr>
        <sz val="8"/>
        <color rgb="FF000000"/>
        <rFont val="Arial"/>
        <family val="2"/>
      </rPr>
      <t>25030.000949/2023-88</t>
    </r>
  </si>
  <si>
    <r>
      <rPr>
        <sz val="8"/>
        <color rgb="FF000000"/>
        <rFont val="Arial"/>
        <family val="2"/>
      </rPr>
      <t>23/371084291</t>
    </r>
  </si>
  <si>
    <r>
      <rPr>
        <sz val="8"/>
        <color rgb="FF000000"/>
        <rFont val="Arial"/>
        <family val="2"/>
      </rPr>
      <t>25381.000384/2023-59</t>
    </r>
  </si>
  <si>
    <r>
      <rPr>
        <sz val="8"/>
        <color rgb="FF000000"/>
        <rFont val="Arial"/>
        <family val="2"/>
      </rPr>
      <t>13/09/2023</t>
    </r>
  </si>
  <si>
    <r>
      <rPr>
        <sz val="8"/>
        <color rgb="FF000000"/>
        <rFont val="Arial"/>
        <family val="2"/>
      </rPr>
      <t>23/B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1658693</t>
    </r>
  </si>
  <si>
    <r>
      <rPr>
        <sz val="8"/>
        <color rgb="FF000000"/>
        <rFont val="Arial"/>
        <family val="2"/>
      </rPr>
      <t>15/09/2023</t>
    </r>
  </si>
  <si>
    <r>
      <rPr>
        <sz val="8"/>
        <color rgb="FF000000"/>
        <rFont val="Arial"/>
        <family val="2"/>
      </rPr>
      <t>25030.001389/2022-06</t>
    </r>
  </si>
  <si>
    <r>
      <rPr>
        <sz val="8"/>
        <color rgb="FF000000"/>
        <rFont val="Arial"/>
        <family val="2"/>
      </rPr>
      <t>25381.000112/2023-59</t>
    </r>
  </si>
  <si>
    <r>
      <rPr>
        <sz val="8"/>
        <color rgb="FF000000"/>
        <rFont val="Arial"/>
        <family val="2"/>
      </rPr>
      <t>23/16493546</t>
    </r>
  </si>
  <si>
    <r>
      <rPr>
        <sz val="8"/>
        <color rgb="FF000000"/>
        <rFont val="Arial"/>
        <family val="2"/>
      </rPr>
      <t>25381.000134/2023-19</t>
    </r>
  </si>
  <si>
    <r>
      <rPr>
        <sz val="8"/>
        <color rgb="FF000000"/>
        <rFont val="Arial"/>
        <family val="2"/>
      </rPr>
      <t>23/16492921</t>
    </r>
  </si>
  <si>
    <r>
      <rPr>
        <sz val="8"/>
        <color rgb="FF000000"/>
        <rFont val="Arial"/>
        <family val="2"/>
      </rPr>
      <t>25381.000256/2023-13</t>
    </r>
  </si>
  <si>
    <r>
      <rPr>
        <sz val="8"/>
        <color rgb="FF000000"/>
        <rFont val="Arial"/>
        <family val="2"/>
      </rPr>
      <t>23/16522652</t>
    </r>
  </si>
  <si>
    <r>
      <rPr>
        <sz val="8"/>
        <color rgb="FF000000"/>
        <rFont val="Arial"/>
        <family val="2"/>
      </rPr>
      <t>25381.000278/2023-75</t>
    </r>
  </si>
  <si>
    <r>
      <rPr>
        <sz val="8"/>
        <color rgb="FF000000"/>
        <rFont val="Arial"/>
        <family val="2"/>
      </rPr>
      <t>23/16537400</t>
    </r>
  </si>
  <si>
    <r>
      <rPr>
        <sz val="8"/>
        <color rgb="FF000000"/>
        <rFont val="Arial"/>
        <family val="2"/>
      </rPr>
      <t>25381.000321/2023-01</t>
    </r>
  </si>
  <si>
    <r>
      <rPr>
        <sz val="8"/>
        <color rgb="FF000000"/>
        <rFont val="Arial"/>
        <family val="2"/>
      </rPr>
      <t>23/16553772</t>
    </r>
  </si>
  <si>
    <r>
      <rPr>
        <sz val="8"/>
        <color rgb="FF000000"/>
        <rFont val="Arial"/>
        <family val="2"/>
      </rPr>
      <t>25385.000369/2023-71</t>
    </r>
  </si>
  <si>
    <r>
      <rPr>
        <sz val="8"/>
        <color rgb="FF000000"/>
        <rFont val="Arial"/>
        <family val="2"/>
      </rPr>
      <t>ENERSOL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LTD</t>
    </r>
  </si>
  <si>
    <r>
      <rPr>
        <sz val="8"/>
        <color rgb="FF000000"/>
        <rFont val="Arial"/>
        <family val="2"/>
      </rPr>
      <t>26/12/2023</t>
    </r>
  </si>
  <si>
    <r>
      <rPr>
        <sz val="8"/>
        <color rgb="FF000000"/>
        <rFont val="Arial"/>
        <family val="2"/>
      </rPr>
      <t>23/16647560/</t>
    </r>
  </si>
  <si>
    <r>
      <rPr>
        <sz val="8"/>
        <color rgb="FF000000"/>
        <rFont val="Arial"/>
        <family val="2"/>
      </rPr>
      <t>25381.000514/2023-53</t>
    </r>
  </si>
  <si>
    <r>
      <rPr>
        <sz val="8"/>
        <color rgb="FF000000"/>
        <rFont val="Arial"/>
        <family val="2"/>
      </rPr>
      <t>23/16647538</t>
    </r>
  </si>
  <si>
    <r>
      <rPr>
        <sz val="8"/>
        <color rgb="FF000000"/>
        <rFont val="Arial"/>
        <family val="2"/>
      </rPr>
      <t>25385.000242/2023-51</t>
    </r>
  </si>
  <si>
    <r>
      <rPr>
        <sz val="8"/>
        <color rgb="FF000000"/>
        <rFont val="Arial"/>
        <family val="2"/>
      </rPr>
      <t>QUALITY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</si>
  <si>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r>
      <rPr>
        <sz val="8"/>
        <color rgb="FF000000"/>
        <rFont val="Arial"/>
        <family val="2"/>
      </rPr>
      <t>23/16545064</t>
    </r>
  </si>
  <si>
    <r>
      <rPr>
        <sz val="8"/>
        <color rgb="FF000000"/>
        <rFont val="Arial"/>
        <family val="2"/>
      </rPr>
      <t>05/07/2023</t>
    </r>
  </si>
  <si>
    <t>25385.000088/2023-18</t>
  </si>
  <si>
    <t>INCQS</t>
  </si>
  <si>
    <r>
      <rPr>
        <sz val="8"/>
        <color rgb="FF000000"/>
        <rFont val="Arial"/>
        <family val="2"/>
      </rPr>
      <t>EUROPEAN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DIRECTORATE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</t>
    </r>
  </si>
  <si>
    <t>E</t>
  </si>
  <si>
    <t>14/03/2023</t>
  </si>
  <si>
    <t>23/16486269</t>
  </si>
  <si>
    <t>16/03/2023</t>
  </si>
  <si>
    <t>3       PROCESSO(S)</t>
  </si>
  <si>
    <t>TOTAL R$</t>
  </si>
  <si>
    <t>25385.000341/2023-33</t>
  </si>
  <si>
    <r>
      <rPr>
        <sz val="8"/>
        <color rgb="FF000000"/>
        <rFont val="Arial"/>
        <family val="2"/>
      </rPr>
      <t>SHIMADZU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LATIN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AMERICA</t>
    </r>
  </si>
  <si>
    <t>14/12/2023</t>
  </si>
  <si>
    <t>23/16640700</t>
  </si>
  <si>
    <t>18/12/2023</t>
  </si>
  <si>
    <t>21/01/2024</t>
  </si>
  <si>
    <r>
      <rPr>
        <sz val="8"/>
        <color rgb="FF000000"/>
        <rFont val="Arial"/>
        <family val="2"/>
      </rPr>
      <t>25380.000633/2023-16</t>
    </r>
  </si>
  <si>
    <r>
      <rPr>
        <sz val="8"/>
        <color rgb="FF000000"/>
        <rFont val="Arial"/>
        <family val="2"/>
      </rPr>
      <t>VPPCB/PR</t>
    </r>
  </si>
  <si>
    <r>
      <rPr>
        <sz val="8"/>
        <color rgb="FF000000"/>
        <rFont val="Arial"/>
        <family val="2"/>
      </rPr>
      <t>EQUILAB,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</si>
  <si>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r>
      <rPr>
        <sz val="8"/>
        <color rgb="FF000000"/>
        <rFont val="Arial"/>
        <family val="2"/>
      </rPr>
      <t>20/03/2023</t>
    </r>
  </si>
  <si>
    <r>
      <rPr>
        <sz val="8"/>
        <color rgb="FF000000"/>
        <rFont val="Arial"/>
        <family val="2"/>
      </rPr>
      <t>23/16489462</t>
    </r>
  </si>
  <si>
    <r>
      <rPr>
        <sz val="8"/>
        <color rgb="FF000000"/>
        <rFont val="Arial"/>
        <family val="2"/>
      </rPr>
      <t>15/05/2023</t>
    </r>
  </si>
  <si>
    <r>
      <rPr>
        <sz val="8"/>
        <color rgb="FF000000"/>
        <rFont val="Arial"/>
        <family val="2"/>
      </rPr>
      <t>CAD</t>
    </r>
  </si>
  <si>
    <r>
      <rPr>
        <sz val="8"/>
        <color rgb="FF000000"/>
        <rFont val="Arial"/>
        <family val="2"/>
      </rPr>
      <t>25385.000134/2023-89</t>
    </r>
  </si>
  <si>
    <r>
      <rPr>
        <sz val="8"/>
        <color rgb="FF000000"/>
        <rFont val="Arial"/>
        <family val="2"/>
      </rPr>
      <t>ELLAB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A/S</t>
    </r>
  </si>
  <si>
    <r>
      <rPr>
        <sz val="8"/>
        <color rgb="FF000000"/>
        <rFont val="Arial"/>
        <family val="2"/>
      </rPr>
      <t>23/16551505</t>
    </r>
  </si>
  <si>
    <t>1    PROCESSO(S)</t>
  </si>
  <si>
    <t xml:space="preserve"> TOTAL R$</t>
  </si>
  <si>
    <t>25030.000717/2022-49</t>
  </si>
  <si>
    <r>
      <rPr>
        <sz val="8"/>
        <color rgb="FF000000"/>
        <rFont val="Arial"/>
        <family val="2"/>
      </rPr>
      <t>IWT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TECNIPLAST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COMPANY</t>
    </r>
  </si>
  <si>
    <t>23/05/2023</t>
  </si>
  <si>
    <t>23/16523366</t>
  </si>
  <si>
    <t>15/09/2023</t>
  </si>
  <si>
    <t>22    PROCESSO(S)</t>
  </si>
  <si>
    <t>25028.000260/2022-11</t>
  </si>
  <si>
    <t>ICC</t>
  </si>
  <si>
    <r>
      <rPr>
        <sz val="8"/>
        <color rgb="FF000000"/>
        <rFont val="Arial"/>
        <family val="2"/>
      </rPr>
      <t>BECTON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DICKNSONDELURU</t>
    </r>
  </si>
  <si>
    <t>19/06/2023</t>
  </si>
  <si>
    <t>23/16538009</t>
  </si>
  <si>
    <t>21/04/2023</t>
  </si>
  <si>
    <r>
      <rPr>
        <sz val="8"/>
        <color rgb="FF000000"/>
        <rFont val="Arial"/>
        <family val="2"/>
      </rPr>
      <t>23/16473438</t>
    </r>
  </si>
  <si>
    <r>
      <rPr>
        <sz val="8"/>
        <color rgb="FF000000"/>
        <rFont val="Arial"/>
        <family val="2"/>
      </rPr>
      <t>25381.000388/2022-56</t>
    </r>
  </si>
  <si>
    <r>
      <rPr>
        <sz val="8"/>
        <color rgb="FF000000"/>
        <rFont val="Arial"/>
        <family val="2"/>
      </rPr>
      <t>23/16522574</t>
    </r>
  </si>
  <si>
    <r>
      <rPr>
        <sz val="8"/>
        <color rgb="FF000000"/>
        <rFont val="Arial"/>
        <family val="2"/>
      </rPr>
      <t>25380.000684/2023-48</t>
    </r>
  </si>
  <si>
    <r>
      <rPr>
        <sz val="8"/>
        <color rgb="FF000000"/>
        <rFont val="Arial"/>
        <family val="2"/>
      </rPr>
      <t>PENSACOM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ENTERPRISES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G</t>
    </r>
  </si>
  <si>
    <r>
      <rPr>
        <sz val="8"/>
        <color rgb="FF000000"/>
        <rFont val="Arial"/>
        <family val="2"/>
      </rPr>
      <t>19/06/2023</t>
    </r>
  </si>
  <si>
    <r>
      <rPr>
        <sz val="8"/>
        <color rgb="FF000000"/>
        <rFont val="Arial"/>
        <family val="2"/>
      </rPr>
      <t>23/16537950</t>
    </r>
  </si>
  <si>
    <r>
      <rPr>
        <sz val="8"/>
        <color rgb="FF000000"/>
        <rFont val="Arial"/>
        <family val="2"/>
      </rPr>
      <t>20/05/2023</t>
    </r>
  </si>
  <si>
    <r>
      <rPr>
        <sz val="8"/>
        <color rgb="FF000000"/>
        <rFont val="Arial"/>
        <family val="2"/>
      </rPr>
      <t>25380.003677/2022-17</t>
    </r>
  </si>
  <si>
    <r>
      <rPr>
        <sz val="8"/>
        <color rgb="FF000000"/>
        <rFont val="Arial"/>
        <family val="2"/>
      </rPr>
      <t>FIOCRUZ/RO</t>
    </r>
  </si>
  <si>
    <r>
      <rPr>
        <sz val="8"/>
        <color rgb="FF000000"/>
        <rFont val="Arial"/>
        <family val="2"/>
      </rPr>
      <t>NIKON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INSTRUMENTS,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</t>
    </r>
  </si>
  <si>
    <r>
      <rPr>
        <sz val="8"/>
        <color rgb="FF000000"/>
        <rFont val="Arial"/>
        <family val="2"/>
      </rPr>
      <t>23/16547278</t>
    </r>
  </si>
  <si>
    <r>
      <rPr>
        <sz val="8"/>
        <color rgb="FF000000"/>
        <rFont val="Arial"/>
        <family val="2"/>
      </rPr>
      <t>25028.000193/2022-35</t>
    </r>
  </si>
  <si>
    <r>
      <rPr>
        <sz val="8"/>
        <color rgb="FF000000"/>
        <rFont val="Arial"/>
        <family val="2"/>
      </rPr>
      <t>ICC</t>
    </r>
  </si>
  <si>
    <r>
      <rPr>
        <sz val="8"/>
        <color rgb="FF000000"/>
        <rFont val="Arial"/>
        <family val="2"/>
      </rPr>
      <t>LEICA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MIKROSYSTEME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VER</t>
    </r>
  </si>
  <si>
    <r>
      <rPr>
        <sz val="8"/>
        <color rgb="FF000000"/>
        <rFont val="Arial"/>
        <family val="2"/>
      </rPr>
      <t>28/04/2023</t>
    </r>
  </si>
  <si>
    <r>
      <rPr>
        <sz val="8"/>
        <color rgb="FF000000"/>
        <rFont val="Arial"/>
        <family val="2"/>
      </rPr>
      <t>23/16510859</t>
    </r>
  </si>
  <si>
    <r>
      <rPr>
        <sz val="8"/>
        <color rgb="FF000000"/>
        <rFont val="Arial"/>
        <family val="2"/>
      </rPr>
      <t>03/05/2023</t>
    </r>
  </si>
  <si>
    <r>
      <rPr>
        <sz val="8"/>
        <color rgb="FF000000"/>
        <rFont val="Arial"/>
        <family val="2"/>
      </rPr>
      <t>25385.000260/2022-52</t>
    </r>
  </si>
  <si>
    <r>
      <rPr>
        <sz val="8"/>
        <color rgb="FF000000"/>
        <rFont val="Arial"/>
        <family val="2"/>
      </rPr>
      <t>23/16466514</t>
    </r>
  </si>
  <si>
    <r>
      <rPr>
        <sz val="8"/>
        <color rgb="FF000000"/>
        <rFont val="Arial"/>
        <family val="2"/>
      </rPr>
      <t>06/02/2023</t>
    </r>
  </si>
  <si>
    <r>
      <rPr>
        <sz val="8"/>
        <color rgb="FF000000"/>
        <rFont val="Arial"/>
        <family val="2"/>
      </rPr>
      <t>25385.000163/2023-41</t>
    </r>
  </si>
  <si>
    <r>
      <rPr>
        <sz val="8"/>
        <color rgb="FF000000"/>
        <rFont val="Arial"/>
        <family val="2"/>
      </rPr>
      <t>23/16551485</t>
    </r>
  </si>
  <si>
    <r>
      <rPr>
        <sz val="8"/>
        <color rgb="FF000000"/>
        <rFont val="Arial"/>
        <family val="2"/>
      </rPr>
      <t>31/07/2023</t>
    </r>
  </si>
  <si>
    <r>
      <rPr>
        <sz val="8"/>
        <color rgb="FF000000"/>
        <rFont val="Arial"/>
        <family val="2"/>
      </rPr>
      <t>25382.000299/2022-08</t>
    </r>
  </si>
  <si>
    <r>
      <rPr>
        <sz val="8"/>
        <color rgb="FF000000"/>
        <rFont val="Arial"/>
        <family val="2"/>
      </rPr>
      <t>23/16546256</t>
    </r>
  </si>
  <si>
    <r>
      <rPr>
        <sz val="8"/>
        <color rgb="FF000000"/>
        <rFont val="Arial"/>
        <family val="2"/>
      </rPr>
      <t>25385.000111/2022-93</t>
    </r>
  </si>
  <si>
    <r>
      <rPr>
        <sz val="8"/>
        <color rgb="FF000000"/>
        <rFont val="Arial"/>
        <family val="2"/>
      </rPr>
      <t>09/05/2023</t>
    </r>
  </si>
  <si>
    <r>
      <rPr>
        <sz val="8"/>
        <color rgb="FF000000"/>
        <rFont val="Arial"/>
        <family val="2"/>
      </rPr>
      <t>23/16515498</t>
    </r>
  </si>
  <si>
    <r>
      <rPr>
        <sz val="8"/>
        <color rgb="FF000000"/>
        <rFont val="Arial"/>
        <family val="2"/>
      </rPr>
      <t>11/05/2023</t>
    </r>
  </si>
  <si>
    <r>
      <rPr>
        <sz val="8"/>
        <color rgb="FF000000"/>
        <rFont val="Arial"/>
        <family val="2"/>
      </rPr>
      <t>25/11/2022</t>
    </r>
  </si>
  <si>
    <r>
      <rPr>
        <sz val="8"/>
        <color rgb="FF000000"/>
        <rFont val="Arial"/>
        <family val="2"/>
      </rPr>
      <t>25030.000638/2023-19</t>
    </r>
  </si>
  <si>
    <r>
      <rPr>
        <sz val="8"/>
        <color rgb="FF000000"/>
        <rFont val="Arial"/>
        <family val="2"/>
      </rPr>
      <t>OXFORD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NANOPORE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TECHN</t>
    </r>
  </si>
  <si>
    <r>
      <rPr>
        <sz val="8"/>
        <color rgb="FF000000"/>
        <rFont val="Arial"/>
        <family val="2"/>
      </rPr>
      <t>23/16618843</t>
    </r>
  </si>
  <si>
    <r>
      <rPr>
        <sz val="8"/>
        <color rgb="FF000000"/>
        <rFont val="Arial"/>
        <family val="2"/>
      </rPr>
      <t>10/11/2023</t>
    </r>
  </si>
  <si>
    <r>
      <rPr>
        <sz val="8"/>
        <color rgb="FF000000"/>
        <rFont val="Arial"/>
        <family val="2"/>
      </rPr>
      <t>26/11/2023</t>
    </r>
  </si>
  <si>
    <r>
      <rPr>
        <sz val="8"/>
        <color rgb="FF000000"/>
        <rFont val="Arial"/>
        <family val="2"/>
      </rPr>
      <t>25385.000262/2022-41</t>
    </r>
  </si>
  <si>
    <r>
      <rPr>
        <sz val="8"/>
        <color rgb="FF000000"/>
        <rFont val="Arial"/>
        <family val="2"/>
      </rPr>
      <t>YSI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INCORPORATED</t>
    </r>
  </si>
  <si>
    <r>
      <rPr>
        <sz val="8"/>
        <color rgb="FF000000"/>
        <rFont val="Arial"/>
        <family val="2"/>
      </rPr>
      <t>01/03/2023</t>
    </r>
  </si>
  <si>
    <r>
      <rPr>
        <sz val="8"/>
        <color rgb="FF000000"/>
        <rFont val="Arial"/>
        <family val="2"/>
      </rPr>
      <t>23/16479679</t>
    </r>
  </si>
  <si>
    <r>
      <rPr>
        <sz val="8"/>
        <color rgb="FF000000"/>
        <rFont val="Arial"/>
        <family val="2"/>
      </rPr>
      <t>11/03/2023</t>
    </r>
  </si>
  <si>
    <r>
      <rPr>
        <sz val="8"/>
        <color rgb="FF000000"/>
        <rFont val="Arial"/>
        <family val="2"/>
      </rPr>
      <t>25385.000165/2023-30</t>
    </r>
  </si>
  <si>
    <r>
      <rPr>
        <sz val="8"/>
        <color rgb="FF000000"/>
        <rFont val="Arial"/>
        <family val="2"/>
      </rPr>
      <t>11/09/2023</t>
    </r>
  </si>
  <si>
    <r>
      <rPr>
        <sz val="8"/>
        <color rgb="FF000000"/>
        <rFont val="Arial"/>
        <family val="2"/>
      </rPr>
      <t>23/16584978</t>
    </r>
  </si>
  <si>
    <r>
      <rPr>
        <sz val="8"/>
        <color rgb="FF000000"/>
        <rFont val="Arial"/>
        <family val="2"/>
      </rPr>
      <t>25385.000093/2023-21</t>
    </r>
  </si>
  <si>
    <r>
      <rPr>
        <sz val="8"/>
        <color rgb="FF000000"/>
        <rFont val="Arial"/>
        <family val="2"/>
      </rPr>
      <t>NIBSC</t>
    </r>
  </si>
  <si>
    <r>
      <rPr>
        <sz val="8"/>
        <color rgb="FF000000"/>
        <rFont val="Arial"/>
        <family val="2"/>
      </rPr>
      <t>01/08/2023</t>
    </r>
  </si>
  <si>
    <r>
      <rPr>
        <sz val="8"/>
        <color rgb="FF000000"/>
        <rFont val="Arial"/>
        <family val="2"/>
      </rPr>
      <t>23/16562180</t>
    </r>
  </si>
  <si>
    <r>
      <rPr>
        <sz val="8"/>
        <color rgb="FF000000"/>
        <rFont val="Arial"/>
        <family val="2"/>
      </rPr>
      <t>30/05/2023</t>
    </r>
  </si>
  <si>
    <t>25385.000275/2022-11</t>
  </si>
  <si>
    <r>
      <rPr>
        <sz val="8"/>
        <color rgb="FF000000"/>
        <rFont val="Arial"/>
        <family val="2"/>
      </rPr>
      <t>LGC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CLINICAL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DIAGNOSTICS</t>
    </r>
  </si>
  <si>
    <t>15/02/2023</t>
  </si>
  <si>
    <t>23/16472663</t>
  </si>
  <si>
    <t>17/02/2023</t>
  </si>
  <si>
    <t>18/02/2023</t>
  </si>
  <si>
    <r>
      <rPr>
        <sz val="8"/>
        <color rgb="FF000000"/>
        <rFont val="Arial"/>
        <family val="2"/>
      </rPr>
      <t>25383.000468/2022-91</t>
    </r>
  </si>
  <si>
    <r>
      <rPr>
        <sz val="8"/>
        <color rgb="FF000000"/>
        <rFont val="Arial"/>
        <family val="2"/>
      </rPr>
      <t>BECKMAN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COULTER,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INC.</t>
    </r>
  </si>
  <si>
    <r>
      <rPr>
        <sz val="8"/>
        <color rgb="FF000000"/>
        <rFont val="Arial"/>
        <family val="2"/>
      </rPr>
      <t>23/16498986</t>
    </r>
  </si>
  <si>
    <r>
      <rPr>
        <sz val="8"/>
        <color rgb="FF000000"/>
        <rFont val="Arial"/>
        <family val="2"/>
      </rPr>
      <t>27/02/2023</t>
    </r>
  </si>
  <si>
    <r>
      <rPr>
        <sz val="8"/>
        <color rgb="FF000000"/>
        <rFont val="Arial"/>
        <family val="2"/>
      </rPr>
      <t>25385.000156/2023-49</t>
    </r>
  </si>
  <si>
    <r>
      <rPr>
        <sz val="8"/>
        <color rgb="FF000000"/>
        <rFont val="Arial"/>
        <family val="2"/>
      </rPr>
      <t>23/16561254</t>
    </r>
  </si>
  <si>
    <r>
      <rPr>
        <sz val="8"/>
        <color rgb="FF000000"/>
        <rFont val="Arial"/>
        <family val="2"/>
      </rPr>
      <t>02/08/2023</t>
    </r>
  </si>
  <si>
    <r>
      <rPr>
        <sz val="8"/>
        <color rgb="FF000000"/>
        <rFont val="Arial"/>
        <family val="2"/>
      </rPr>
      <t>25385.000172/2023-31</t>
    </r>
  </si>
  <si>
    <r>
      <rPr>
        <sz val="8"/>
        <color rgb="FF000000"/>
        <rFont val="Arial"/>
        <family val="2"/>
      </rPr>
      <t>AGENCE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NATIONALE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SÉ</t>
    </r>
  </si>
  <si>
    <r>
      <rPr>
        <sz val="8"/>
        <color rgb="FF000000"/>
        <rFont val="Arial"/>
        <family val="2"/>
      </rPr>
      <t>14/08/2023</t>
    </r>
  </si>
  <si>
    <r>
      <rPr>
        <sz val="8"/>
        <color rgb="FF000000"/>
        <rFont val="Arial"/>
        <family val="2"/>
      </rPr>
      <t>23/16570093</t>
    </r>
  </si>
  <si>
    <r>
      <rPr>
        <sz val="8"/>
        <color rgb="FF000000"/>
        <rFont val="Arial"/>
        <family val="2"/>
      </rPr>
      <t>16/08/2023</t>
    </r>
  </si>
  <si>
    <r>
      <rPr>
        <sz val="8"/>
        <color rgb="FF000000"/>
        <rFont val="Arial"/>
        <family val="2"/>
      </rPr>
      <t>25385.000355/2022-76</t>
    </r>
  </si>
  <si>
    <r>
      <rPr>
        <sz val="8"/>
        <color rgb="FF000000"/>
        <rFont val="Arial"/>
        <family val="2"/>
      </rPr>
      <t>LIGHTHOUSE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TRADING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COR</t>
    </r>
  </si>
  <si>
    <r>
      <rPr>
        <sz val="8"/>
        <color rgb="FF000000"/>
        <rFont val="Arial"/>
        <family val="2"/>
      </rPr>
      <t>14/03/2023</t>
    </r>
  </si>
  <si>
    <r>
      <rPr>
        <sz val="8"/>
        <color rgb="FF000000"/>
        <rFont val="Arial"/>
        <family val="2"/>
      </rPr>
      <t>23/16486339</t>
    </r>
  </si>
  <si>
    <r>
      <rPr>
        <sz val="8"/>
        <color rgb="FF000000"/>
        <rFont val="Arial"/>
        <family val="2"/>
      </rPr>
      <t>16/03/2023</t>
    </r>
  </si>
  <si>
    <r>
      <rPr>
        <sz val="8"/>
        <color rgb="FF000000"/>
        <rFont val="Arial"/>
        <family val="2"/>
      </rPr>
      <t>18/02/2023</t>
    </r>
  </si>
  <si>
    <r>
      <rPr>
        <sz val="8"/>
        <color rgb="FF000000"/>
        <rFont val="Arial"/>
        <family val="2"/>
      </rPr>
      <t>25380.003116/2022-18</t>
    </r>
  </si>
  <si>
    <r>
      <rPr>
        <sz val="8"/>
        <color rgb="FF000000"/>
        <rFont val="Arial"/>
        <family val="2"/>
      </rPr>
      <t>23/16527587</t>
    </r>
  </si>
  <si>
    <r>
      <rPr>
        <sz val="8"/>
        <color rgb="FF000000"/>
        <rFont val="Arial"/>
        <family val="2"/>
      </rPr>
      <t>11/04/2023</t>
    </r>
  </si>
  <si>
    <r>
      <rPr>
        <sz val="8"/>
        <color rgb="FF000000"/>
        <rFont val="Arial"/>
        <family val="2"/>
      </rPr>
      <t>25380.000634/2023-61</t>
    </r>
  </si>
  <si>
    <r>
      <rPr>
        <sz val="8"/>
        <color rgb="FF000000"/>
        <rFont val="Arial"/>
        <family val="2"/>
      </rPr>
      <t>MOLECULAR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DEVICES</t>
    </r>
  </si>
  <si>
    <r>
      <rPr>
        <sz val="8"/>
        <color rgb="FF000000"/>
        <rFont val="Arial"/>
        <family val="2"/>
      </rPr>
      <t>12/04/2023</t>
    </r>
  </si>
  <si>
    <r>
      <rPr>
        <sz val="8"/>
        <color rgb="FF000000"/>
        <rFont val="Arial"/>
        <family val="2"/>
      </rPr>
      <t>23/16501796</t>
    </r>
  </si>
  <si>
    <t>PROCESSO(S)</t>
  </si>
  <si>
    <t xml:space="preserve"> PROCESSO(S)                               </t>
  </si>
  <si>
    <t>30/05/2023</t>
  </si>
  <si>
    <t>23/16527564</t>
  </si>
  <si>
    <t>COC</t>
  </si>
  <si>
    <t>06/03/2023</t>
  </si>
  <si>
    <t>23/16487478</t>
  </si>
  <si>
    <t>23/55490300</t>
  </si>
  <si>
    <t>CONVERTIDO</t>
  </si>
  <si>
    <t>TIPO - 03</t>
  </si>
  <si>
    <r>
      <rPr>
        <sz val="10"/>
        <color rgb="FF000000"/>
        <rFont val="Times New Roman"/>
        <family val="1"/>
      </rPr>
      <t>25030.000521/2023-35</t>
    </r>
  </si>
  <si>
    <r>
      <rPr>
        <sz val="10"/>
        <color rgb="FF000000"/>
        <rFont val="Times New Roman"/>
        <family val="1"/>
      </rPr>
      <t>25067.000353/2022-80</t>
    </r>
  </si>
  <si>
    <t>ORGANIZACIÓN DE ESTADOS IBEROAMERICANOS</t>
  </si>
  <si>
    <t>MDPI AG</t>
  </si>
  <si>
    <t xml:space="preserve">25380.003677/2022-17 </t>
  </si>
  <si>
    <t xml:space="preserve">NIKON INSTRUMENTS, INC                            </t>
  </si>
  <si>
    <t xml:space="preserve">LIBERADO / ENTREGUE           </t>
  </si>
  <si>
    <t>Verde</t>
  </si>
  <si>
    <t xml:space="preserve">25380.002949/2023-42 </t>
  </si>
  <si>
    <t xml:space="preserve">ATCC - AMERICAN TYPE CULTURE COLLECTION           </t>
  </si>
  <si>
    <t>DOAÇÃO</t>
  </si>
  <si>
    <t xml:space="preserve">MATERIAL LABORATORIAL (VIDE CATÁLAGO DE PRODUTO IMPORTADO)                      </t>
  </si>
  <si>
    <t>30024900 ;30021200 ;30024900 ;30024900 ;30024900 ;30021200 ;30024900 ;30021200 ;3002490 ;30024900 ;30025900 ;</t>
  </si>
  <si>
    <t xml:space="preserve">25029.000573/2023-41 </t>
  </si>
  <si>
    <t xml:space="preserve">FISHER BIOSERVICES                                </t>
  </si>
  <si>
    <t xml:space="preserve">VIDE CATALOGO DO PRODUTO                                                        </t>
  </si>
  <si>
    <t>30049092 ;</t>
  </si>
  <si>
    <t xml:space="preserve">25029.000300/2023-04 </t>
  </si>
  <si>
    <t xml:space="preserve">SOUTHERN TRIALS (PTY) LTD                         </t>
  </si>
  <si>
    <t xml:space="preserve">MEDICAMENTOS VIDE CATÁLAGO DE PRODUTO IMPORTADO                                 </t>
  </si>
  <si>
    <t xml:space="preserve">25029.000456/2023-87 </t>
  </si>
  <si>
    <t xml:space="preserve">MEDICAMENTOS ( VIDE CATÁLAGO DE PRODUTO IMPORTADO)                              </t>
  </si>
  <si>
    <t>30049099 ;30049099 ;30049099 ;</t>
  </si>
  <si>
    <t xml:space="preserve">25029.000460/2023-45 </t>
  </si>
  <si>
    <t xml:space="preserve">VIDE CATALOGO                                                                   </t>
  </si>
  <si>
    <t xml:space="preserve">25029.000486/2023-93 </t>
  </si>
  <si>
    <t xml:space="preserve">FISHER CLINICAL SERVICES INC ALLENTOWN            </t>
  </si>
  <si>
    <t xml:space="preserve">MEDICAMENTO VIDE CATÁLAGO DE PRODUTO IMPORTADO                                  </t>
  </si>
  <si>
    <t>30049099 ;</t>
  </si>
  <si>
    <t xml:space="preserve">25029.000894/2022-64 </t>
  </si>
  <si>
    <t xml:space="preserve">QUIPMENT INC USA                                  </t>
  </si>
  <si>
    <t xml:space="preserve">MATERIAL LABORATORIAL ( VIDE CATALAGO EM ANEXO)                                 </t>
  </si>
  <si>
    <t xml:space="preserve">25029.000916/2022-96 </t>
  </si>
  <si>
    <t xml:space="preserve">MEDICAMENTO VIDE CATÁLAGO                                                       </t>
  </si>
  <si>
    <t xml:space="preserve">25029.000807/2022-79 </t>
  </si>
  <si>
    <t xml:space="preserve">MEDICAMENTO VIDE CATÁLAGO DE PRODUTO                                            </t>
  </si>
  <si>
    <t xml:space="preserve">25029.000956/2022-38 </t>
  </si>
  <si>
    <t xml:space="preserve">MEDICAMENTO 9 VIDE CATÁLAGO DE PRODUTO IMPORTADO)                               </t>
  </si>
  <si>
    <t>30042000 ;30042000 ;30042000 ;30042000 ;30042000 ;30042000 ;</t>
  </si>
  <si>
    <t xml:space="preserve">25029.000056/2023-71 </t>
  </si>
  <si>
    <t xml:space="preserve">HÔPITAUX UNIVERSITAIRES DE GENÈVE                 </t>
  </si>
  <si>
    <t xml:space="preserve">MEDICAMENTO                                                                     </t>
  </si>
  <si>
    <t>30049099 ;30049099 ;</t>
  </si>
  <si>
    <t xml:space="preserve">25029.000149/2023-04 </t>
  </si>
  <si>
    <t xml:space="preserve">MRIGLOBAL                                         </t>
  </si>
  <si>
    <t xml:space="preserve">VACINA GARDASIL 9, FRASCO COM 0.5 ML                                            </t>
  </si>
  <si>
    <t xml:space="preserve">25029.000045/2023-91 </t>
  </si>
  <si>
    <t xml:space="preserve">25029.000295/2023-21 </t>
  </si>
  <si>
    <t xml:space="preserve">25029.000287/2023-85 </t>
  </si>
  <si>
    <t>30049092 ;30099092 ;</t>
  </si>
  <si>
    <t xml:space="preserve">25029.000291/2023-43 </t>
  </si>
  <si>
    <t xml:space="preserve">MEDICAMENTOS  ( ISONIAZIDA ) VIDE CATÁLAGO DE PRODUTO IMPORTADO                 </t>
  </si>
  <si>
    <t xml:space="preserve">25385.000163/2023-41 </t>
  </si>
  <si>
    <t xml:space="preserve">EUROPEAN DIRECTORATE FOR THE QUALITY OF MEDICINES </t>
  </si>
  <si>
    <t>300241 ;</t>
  </si>
  <si>
    <t xml:space="preserve">25385.000165/2023-30 </t>
  </si>
  <si>
    <t xml:space="preserve"> YSI INCORPORATED                                 </t>
  </si>
  <si>
    <t xml:space="preserve">MATERIAL LABORATORIAL CIDE CATÁLAGO DE PRODUTO IMPORTADO                        </t>
  </si>
  <si>
    <t>17024010 ;17024010 ;84212100 ;17024010 ;17024010 ;</t>
  </si>
  <si>
    <t xml:space="preserve">25385.000260/2022-52 </t>
  </si>
  <si>
    <t xml:space="preserve">MATERIAL LABORATORIAL ( VACINA DE REFERÊNCIA PARA VARICELA)                     </t>
  </si>
  <si>
    <t xml:space="preserve">25385.000262/2022-41 </t>
  </si>
  <si>
    <t xml:space="preserve">MATERIAL LABORATORIAL (VIDE CATÁLAGO EM ANEXO)                                  </t>
  </si>
  <si>
    <t xml:space="preserve">25385.000275/2022-11 </t>
  </si>
  <si>
    <t xml:space="preserve">LGC CLINICAL DIAGNOSTICS, INC.                    </t>
  </si>
  <si>
    <t xml:space="preserve">MATERIAL LABORATORIAL VIDE CATALAGO                                             </t>
  </si>
  <si>
    <t>3002120 ;</t>
  </si>
  <si>
    <t xml:space="preserve">25385.000111/2022-93 </t>
  </si>
  <si>
    <t xml:space="preserve">SHIMADZU LATIN AMERICA                            </t>
  </si>
  <si>
    <t xml:space="preserve">MATERIAL LABORATORIAL ( VIDE CATALAGO EM ANEXO )                                </t>
  </si>
  <si>
    <t>90272012 ;90272012 ;</t>
  </si>
  <si>
    <t xml:space="preserve">25385.000093/2023-21 </t>
  </si>
  <si>
    <t xml:space="preserve">NIBSC                                             </t>
  </si>
  <si>
    <t xml:space="preserve">MATERIAL LABORATORIAL VIDE CATÁLADO DE PRODUTO IMPORTADO                        </t>
  </si>
  <si>
    <t>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;38229000 ;</t>
  </si>
  <si>
    <t xml:space="preserve">25385.000134/2023-89 </t>
  </si>
  <si>
    <t xml:space="preserve">ELLAB A/S                                         </t>
  </si>
  <si>
    <t xml:space="preserve">25385.000355/2022-76 </t>
  </si>
  <si>
    <t xml:space="preserve">LIGHTHOUSE TRADING CORP.                          </t>
  </si>
  <si>
    <t>90279099 ;</t>
  </si>
  <si>
    <t xml:space="preserve">25385.000172/2023-31 </t>
  </si>
  <si>
    <t xml:space="preserve">AGENCE NATIONALE DE SÉCURITÉ SANITAIRE            </t>
  </si>
  <si>
    <t xml:space="preserve">MATERIAL LABORATORIAL VIDE CATÁLAGO DE PROPDUTO IMPORTADO                       </t>
  </si>
  <si>
    <t>33229000 ;33229000 ;</t>
  </si>
  <si>
    <t xml:space="preserve">25385.000341/2023-33 </t>
  </si>
  <si>
    <t>EQUIPAMENTO ( SISTEMA DE CROMATOGRAFIA EM FASE LÍQUIDA DE ULTRA-ALTA EFICIÊNCIA)</t>
  </si>
  <si>
    <t xml:space="preserve">25382.000299/2022-08 </t>
  </si>
  <si>
    <t xml:space="preserve">THERMO FISHER SCIENTIFIC                          </t>
  </si>
  <si>
    <t>84219199 ;84219199 ;84219199 ;84219199 ;</t>
  </si>
  <si>
    <t xml:space="preserve">25382.000560/2022-61 </t>
  </si>
  <si>
    <t xml:space="preserve">INSTITUTE OF TROPICAL MEDICINE - ANTWERP          </t>
  </si>
  <si>
    <t xml:space="preserve">MATERIAL LABOTARORIAL                                                           </t>
  </si>
  <si>
    <t xml:space="preserve">25028.000260/2022-11 </t>
  </si>
  <si>
    <t xml:space="preserve">BECTON DICKNSONDELURUGUAY S.A.                    </t>
  </si>
  <si>
    <t xml:space="preserve">25028.000306/2022-01 </t>
  </si>
  <si>
    <t xml:space="preserve">SYNCHROTRON SOLEIL                                </t>
  </si>
  <si>
    <t xml:space="preserve">25028.000097/2023-78 </t>
  </si>
  <si>
    <t xml:space="preserve">25028.000193/2022-35 </t>
  </si>
  <si>
    <t xml:space="preserve">LEICA MIKROSYSTEME VERETRIEB GMBH-DSA             </t>
  </si>
  <si>
    <t xml:space="preserve">EQUIPAMENTO LABORATORIAL (VIDE CATÁLAGO EM ANEXO)                               </t>
  </si>
  <si>
    <t>90118000 ;</t>
  </si>
  <si>
    <t xml:space="preserve">25383.000316/2023-70 </t>
  </si>
  <si>
    <t xml:space="preserve">YALE UNIVERSITY                                   </t>
  </si>
  <si>
    <t xml:space="preserve">MATERIAL USADO VIDE CATÁLAGO DE PRODUTO IMPORTADO                               </t>
  </si>
  <si>
    <t>39269040 ;39269040 ;90189003 ;84719012 ;84719012 ;84719012 ;</t>
  </si>
  <si>
    <t xml:space="preserve">25383.000116/2023-17 </t>
  </si>
  <si>
    <t xml:space="preserve">CARL ZEISS MICROSCOPY GMBH                        </t>
  </si>
  <si>
    <t xml:space="preserve">EQUIPAMENTO LABORATORIAL VIDE CATÁLAGO DE PRODURO IMPORTADO                     </t>
  </si>
  <si>
    <t>90118020 ;</t>
  </si>
  <si>
    <t xml:space="preserve">25383.000458/2022-56 </t>
  </si>
  <si>
    <t xml:space="preserve">INBIOS INTERNATIONAL, INC                         </t>
  </si>
  <si>
    <t xml:space="preserve">MATERIAL LABORATORIAL ( VIDE CATÁLAGO EM  ANEXO)                                </t>
  </si>
  <si>
    <t xml:space="preserve">25383.000468/2022-91 </t>
  </si>
  <si>
    <t xml:space="preserve">BECKMAN COULTER, INC.                             </t>
  </si>
  <si>
    <t xml:space="preserve">MATERIAL LABORATORIAL VIDE CATÁLAGO ANEXO                                       </t>
  </si>
  <si>
    <t xml:space="preserve">25030.001061/2022-81 </t>
  </si>
  <si>
    <t>30024900 ;30024900 ;30021290 ;30024900 ;30024900 ;30021290 ;30024900 ;30024900 ;30024900 ;30024900 ;30024900 ;30024900 ;30024900 ;30021290 ;30024900 ;30024900 ;30021290 ;30024900 ;30024900 ;30024900 ;30024900 ;30024900 ;30024900 ;</t>
  </si>
  <si>
    <t xml:space="preserve">25030.000088/2023-38 </t>
  </si>
  <si>
    <t xml:space="preserve">COLORADO STATE UNIVERSITY                         </t>
  </si>
  <si>
    <t xml:space="preserve">MATERIAL LABORATORIAL VIDE CATÁLAGO DE PRODUTO IMPORTADO                        </t>
  </si>
  <si>
    <t>30025900 ;</t>
  </si>
  <si>
    <t xml:space="preserve">25030.000022/2022-67 </t>
  </si>
  <si>
    <t xml:space="preserve">REAGENTES                                                                       </t>
  </si>
  <si>
    <t>30029099 ;30029099 ;30029099 ;30029099 ;30029099 ;30029099 ;30029099 ;30029099 ;30029099 ;30029099 ;30029099 ;30029099 ;</t>
  </si>
  <si>
    <t xml:space="preserve">25030.000717/2022-49 </t>
  </si>
  <si>
    <t xml:space="preserve">IWT TECNIPLAST COMPANY                            </t>
  </si>
  <si>
    <t>CARTA DE CREDITO</t>
  </si>
  <si>
    <t xml:space="preserve">AQUISIÇÃO DE LAVADORA IWT EASY 30 DA MARCA IWT TECNIPLAST                       </t>
  </si>
  <si>
    <t>84221900 ;84229090 ;84229090 ;</t>
  </si>
  <si>
    <t xml:space="preserve">25030.000765/2022-37 </t>
  </si>
  <si>
    <t xml:space="preserve">TECNIPLAST SPA                                    </t>
  </si>
  <si>
    <t xml:space="preserve">25030.000528/2023-57 </t>
  </si>
  <si>
    <t xml:space="preserve">CENTERS FOR DISEASE CONTROL                       </t>
  </si>
  <si>
    <t xml:space="preserve">MATERIAL LABORATORIAL VIDE CATALAGO DE PRODUTO IMPORTADO                        </t>
  </si>
  <si>
    <t>38221910 ;38221910 ;38221910 ;38221910 ;38221910 ;38221910 ;38221910 ;38221910 ;38221910 ;38221910 ;38221910 ;38221910 ;38221910 ;38221910 ;38221910 ;38221910 ;38221910 ;38221910 ;38221910 ;38221910 ;38221910 ;38221910 ;38221910 ;</t>
  </si>
  <si>
    <t xml:space="preserve">25030.001018/2023-05 </t>
  </si>
  <si>
    <t xml:space="preserve">UNIVERSITY OF LIVERPOOL                           </t>
  </si>
  <si>
    <t xml:space="preserve">25030.000241/2023-27 </t>
  </si>
  <si>
    <t xml:space="preserve">TOHOKU UNIVERSITY GRADUATE SCHOOL OF MEDICINE     </t>
  </si>
  <si>
    <t xml:space="preserve">TUBO CONTENDO 100MG DE ANTICORPO MONOCLONAL ANTI-HAMSTER PARA PODOPLANINA.      </t>
  </si>
  <si>
    <t>30029000 ;</t>
  </si>
  <si>
    <t xml:space="preserve">25030.000324/2023-16 </t>
  </si>
  <si>
    <t xml:space="preserve">MATERIAL LABORATORIAL(VIDE CATÁLAGO DE PRODUTO IMPORTADO)                       </t>
  </si>
  <si>
    <t>38221900 ;38221900 ;38221900 ;30024900 ;3822190 ;30021200 ;30024900 ;30024900 ;</t>
  </si>
  <si>
    <t xml:space="preserve">25030.000548/2023-28 </t>
  </si>
  <si>
    <t xml:space="preserve">NATIONAL HANSEN'S DISEASE PROGRAMS                </t>
  </si>
  <si>
    <t xml:space="preserve">MATERIAL LABORATORIAL VIDE CATÁLAGO DE PRODUTOS IMPORTADOS                      </t>
  </si>
  <si>
    <t>30029000 ;30029000 ;</t>
  </si>
  <si>
    <t xml:space="preserve">25030.001272/2022-14 </t>
  </si>
  <si>
    <t xml:space="preserve">MATERIAL LABORATORIAL ( VIDE CATÁLADO DE PRODUTO EM ANEXO)                      </t>
  </si>
  <si>
    <t>38229000 ;38229000 ;38229000 ;38220090 ;38220090 ;</t>
  </si>
  <si>
    <t xml:space="preserve">25030.000289/2023-35 </t>
  </si>
  <si>
    <t>30029000 ;30029099 ;</t>
  </si>
  <si>
    <t xml:space="preserve">25030.001231/2023-17 </t>
  </si>
  <si>
    <t xml:space="preserve">DEPARTAMENT OF HEALTH &amp; HUMAN SERVICES            </t>
  </si>
  <si>
    <t xml:space="preserve">VIDE CATALOGO DO PRODUTO IMPORTADO                                              </t>
  </si>
  <si>
    <t xml:space="preserve">25030.001296/2023-54 </t>
  </si>
  <si>
    <t xml:space="preserve">MATERIAL LABORATORIAL (ANTICORPO MONOCLONAL ANTI-HAMSTER PARA PODOPLANINA)      </t>
  </si>
  <si>
    <t xml:space="preserve">25030.001157/2023-21 </t>
  </si>
  <si>
    <t xml:space="preserve">MATERIAL LABORATORIA VIDE CATÁLAGO DE PRODUTO IMPORTADO                         </t>
  </si>
  <si>
    <t>30021200 ;30024900 ;30024900 ;30024900 ;30024900 ;30024900 ;30024900 ;30024900 ;30021200 ;30024900 ;</t>
  </si>
  <si>
    <t xml:space="preserve">25030.000638/2023-19 </t>
  </si>
  <si>
    <t xml:space="preserve">OXFORD NANOPORE TECHNOLOGIES PLC                  </t>
  </si>
  <si>
    <t xml:space="preserve">MATERIAL LABORATORIAL ( VIDE CATÁLAGO EM ANEXO)                                 </t>
  </si>
  <si>
    <t xml:space="preserve">25030.000675/2023-27 </t>
  </si>
  <si>
    <t>30021209 ;30024900 ;30024900 ;30024900 ;30024900 ;30024900 ;30024900 ;30024900 ;29349900 ;29349900 ;30021200 ;30021200 ;</t>
  </si>
  <si>
    <t xml:space="preserve">25030.000206/2023-16 </t>
  </si>
  <si>
    <t xml:space="preserve">MUSC HEALTH / DEPARTAMENT OF MEDICINE             </t>
  </si>
  <si>
    <t>29371910 ;29371910 ;29371910 ;29371910 ;29371910 ;29371910 ;29371910 ;29371910 ;2937190 ;0 ;</t>
  </si>
  <si>
    <t xml:space="preserve">25381.000354/2022-61 </t>
  </si>
  <si>
    <t xml:space="preserve">JOHNS HOPKINS BLOOMBERG SCHOOL OF PUBLIC HEALTH   </t>
  </si>
  <si>
    <t xml:space="preserve">TUBO DE 2ML COM MEIO DE CULTURA ÁGAR LB CONTENDO BACTÉRIAS SERRATIA GFP         </t>
  </si>
  <si>
    <t xml:space="preserve">25381.000388/2022-56 </t>
  </si>
  <si>
    <t xml:space="preserve">LIFE TECHNOLOGIES CORPORATION                     </t>
  </si>
  <si>
    <t xml:space="preserve">EQUIPAMENTO LABORATORIAL ( VIDE CATÁLAGO DE PRODUTO IMPORTADO)                  </t>
  </si>
  <si>
    <t xml:space="preserve">25380.003116/2022-18 </t>
  </si>
  <si>
    <t>84185010 ;84185010 ;84185010 ;</t>
  </si>
  <si>
    <t xml:space="preserve">25380.000633/2023-16 </t>
  </si>
  <si>
    <t xml:space="preserve">EQUILAB, INC                                      </t>
  </si>
  <si>
    <t xml:space="preserve">MATERIAL LABORATORIAL VIDE CATÁLAGO                                             </t>
  </si>
  <si>
    <t>84198999 ;</t>
  </si>
  <si>
    <t xml:space="preserve">25380.000634/2023-61 </t>
  </si>
  <si>
    <t xml:space="preserve">MOLECULAR DEVICES                                 </t>
  </si>
  <si>
    <t xml:space="preserve">25380.000684/2023-48 </t>
  </si>
  <si>
    <t xml:space="preserve"> 10X GENOMICS                                     </t>
  </si>
  <si>
    <t>90275090 ;</t>
  </si>
  <si>
    <t>OBS: as doações tiveram as taxas estimadas para US$/R$ 5,150 o valor total das exportações.</t>
  </si>
  <si>
    <t xml:space="preserve">25380.000041/2023- 2 </t>
  </si>
  <si>
    <t xml:space="preserve">IOC            </t>
  </si>
  <si>
    <t xml:space="preserve">25030.001181/2022-89 </t>
  </si>
  <si>
    <t xml:space="preserve">                    </t>
  </si>
  <si>
    <t xml:space="preserve">13640-NFBHZ    </t>
  </si>
  <si>
    <t xml:space="preserve">990-992        </t>
  </si>
  <si>
    <t xml:space="preserve">2022/2565      </t>
  </si>
  <si>
    <t xml:space="preserve">800451                        </t>
  </si>
  <si>
    <t>D.I.</t>
  </si>
  <si>
    <t>22/2459860-1</t>
  </si>
  <si>
    <t>armazenagem - 376,34 + gelo seco - 878,58 + seguro internacional - 69,92 + transporte rodoviário + Taxa SISCOMEX - 254,49 - 1.196,67 = R$ 2.776,00
Honorários - 600,00</t>
  </si>
  <si>
    <t xml:space="preserve">13933-NFBHZ    </t>
  </si>
  <si>
    <t xml:space="preserve">NH             </t>
  </si>
  <si>
    <t xml:space="preserve">2023/269       </t>
  </si>
  <si>
    <t xml:space="preserve">800884                        </t>
  </si>
  <si>
    <t xml:space="preserve">  /  /  </t>
  </si>
  <si>
    <t>Delivery cia aérea - 207,94 + gelo seco - 250,00 + transporte rodoviário - 1.190,98 = 1.803,15
Taxa SISCOMEX - 154,23
Honorários - 600,00</t>
  </si>
  <si>
    <t xml:space="preserve">14019-NFBHZ    </t>
  </si>
  <si>
    <t xml:space="preserve">2023/376       </t>
  </si>
  <si>
    <t xml:space="preserve">23/02169238 </t>
  </si>
  <si>
    <t>Taxa SISCOMEX - 223,64 + transporte rodoviário - 1.016,29 = 1.239,93
Honorários - 600,00</t>
  </si>
  <si>
    <t xml:space="preserve">14020- NFBHZ   </t>
  </si>
  <si>
    <t xml:space="preserve">               </t>
  </si>
  <si>
    <t xml:space="preserve">2023/374       </t>
  </si>
  <si>
    <t>Gelo seco - 500,00 + transporte rodoviário - 1.016,29 + taxa SISCOMEX - 223,64 = 1.739,93 
Honorários - 600,00</t>
  </si>
  <si>
    <t xml:space="preserve">25030.001359/2022-91 </t>
  </si>
  <si>
    <t xml:space="preserve">14217-NFBHZ    </t>
  </si>
  <si>
    <t xml:space="preserve">2023/588       </t>
  </si>
  <si>
    <t xml:space="preserve">801693                        </t>
  </si>
  <si>
    <t>Repesagem - 136,73 + armazenagem - 6,79 + dry ice replacement - 375,00 + dry ice replacement - 500,00 + dry ice replacement - 136,73 + dry ice replacement - 136,73 + dry ice replacement - 250,00 + dry ice replacement - 782,04 + transporte rodoviário - 831,74 + visita a carga - 68,67 + frete internacional - 1.163,14 = 5.041,25</t>
  </si>
  <si>
    <t xml:space="preserve">25030.001446/2022-49 </t>
  </si>
  <si>
    <t xml:space="preserve">14120-NFBHZ    </t>
  </si>
  <si>
    <t xml:space="preserve">2023/510       </t>
  </si>
  <si>
    <t>23/0283652-8</t>
  </si>
  <si>
    <t>Taxa SISCOMEX - 192,79 + transporte rodoviário - 651,30 = 1.251,30
Honorários - 600,00</t>
  </si>
  <si>
    <t xml:space="preserve">14404-NFBHZ    </t>
  </si>
  <si>
    <t xml:space="preserve">2023/764       </t>
  </si>
  <si>
    <t xml:space="preserve">802118                        </t>
  </si>
  <si>
    <t>23/0219354-6</t>
  </si>
  <si>
    <t>Seguro internacional - 1.226,34 + armazenagem - 3.994,65 + DAI - documento de arrecadação de importação - 283,30 + DARF - documento de arrecadação de receitas federais  - 133,59 + taxa SISCOMEX - 192,79 + transporte rodoviário - 7.602,93 = 13.433,60
Honorários despachante - 600,00</t>
  </si>
  <si>
    <t xml:space="preserve">25030.000192/2023-22 </t>
  </si>
  <si>
    <t xml:space="preserve">14527-NFBHZ    </t>
  </si>
  <si>
    <t xml:space="preserve">2023/945       </t>
  </si>
  <si>
    <t>Other charges - 657,89 + transporte rodoviário - 668,63 = 1.326,52
Honorários - 300,00</t>
  </si>
  <si>
    <t xml:space="preserve">25030.001358/2022-47 </t>
  </si>
  <si>
    <t xml:space="preserve">14529-NFBHZ    </t>
  </si>
  <si>
    <t xml:space="preserve">2023/946       </t>
  </si>
  <si>
    <t xml:space="preserve">25030.001017/2022-71 </t>
  </si>
  <si>
    <t xml:space="preserve">14538-NFBHZ    </t>
  </si>
  <si>
    <t xml:space="preserve">2023/953       </t>
  </si>
  <si>
    <t xml:space="preserve">14675-NFBHZ    </t>
  </si>
  <si>
    <t xml:space="preserve">2023/1106      </t>
  </si>
  <si>
    <t xml:space="preserve">2023/1108      </t>
  </si>
  <si>
    <t xml:space="preserve">802588                        </t>
  </si>
  <si>
    <t>23/1016219-0</t>
  </si>
  <si>
    <t xml:space="preserve">14681-NFBHZ    </t>
  </si>
  <si>
    <t xml:space="preserve">2023/1101      </t>
  </si>
  <si>
    <t xml:space="preserve">231050393-1 </t>
  </si>
  <si>
    <t xml:space="preserve">14918-NFBHZ    </t>
  </si>
  <si>
    <t xml:space="preserve">2023/1389      </t>
  </si>
  <si>
    <t xml:space="preserve">2023/1386      </t>
  </si>
  <si>
    <t xml:space="preserve">802914                        </t>
  </si>
  <si>
    <t>23/1159805-7</t>
  </si>
  <si>
    <t>Gelo seco - 50,00 + Taxa SISCOMEX - 154,23 + transporte rodoviário - 1.002,54 + collect fee - 241,11 + delivery - 241,11 =1.688,99
Honorários - 600,00</t>
  </si>
  <si>
    <t xml:space="preserve">14962-NFBHZ    </t>
  </si>
  <si>
    <t xml:space="preserve">2023/1451      </t>
  </si>
  <si>
    <t xml:space="preserve">2023/1449      </t>
  </si>
  <si>
    <t>23/1229752-2</t>
  </si>
  <si>
    <t>Gelo seco - 125,00 + taxa SISCOMEX - 154,23 + transporte rodoviário - 1.001,49 + collect fee - 238,99 + delivery - 238,99 = 1.758,70
Honorários - 600,00</t>
  </si>
  <si>
    <t xml:space="preserve">15141-NFBHZ    </t>
  </si>
  <si>
    <t xml:space="preserve">2023803328                    </t>
  </si>
  <si>
    <t>FATURA COMPLEMENTAR REFERENTE AO PROCESSO 14217-NFBHZ , PROCESSO: 25030.001359/2022-91 JÁ QUITADA.</t>
  </si>
  <si>
    <t xml:space="preserve">15093-NFBHZ    </t>
  </si>
  <si>
    <t xml:space="preserve">2023/1599      </t>
  </si>
  <si>
    <t xml:space="preserve">2023/1598      </t>
  </si>
  <si>
    <t>23/1182454-5</t>
  </si>
  <si>
    <t>Collect fee - 241,43 + consolidação - 241,43 = 482,86</t>
  </si>
  <si>
    <t xml:space="preserve">25030.000662/2023-58 </t>
  </si>
  <si>
    <t xml:space="preserve">15250-NFBHZ    </t>
  </si>
  <si>
    <t xml:space="preserve">2023/1788      </t>
  </si>
  <si>
    <t xml:space="preserve">2023803566                    </t>
  </si>
  <si>
    <t>Armazenagem - 7,08 + delivery - 1.439,87 + other charges - 48,77 +VAT and duties for DDP shipment - 1.563,94 + transporte rodoviário - 651,91 =  3.711,57</t>
  </si>
  <si>
    <t xml:space="preserve">25030.000472/2023-31 </t>
  </si>
  <si>
    <t xml:space="preserve">15383-NFBHZ    </t>
  </si>
  <si>
    <t xml:space="preserve">2023/1963      </t>
  </si>
  <si>
    <t xml:space="preserve">803870                        </t>
  </si>
  <si>
    <t>Armazenagem - 714,00+dry ice replacement - 1.375,70+dgd fee-949,12+other charges-355,92+dry ice replacement-2.185,54+dgd fee-500,00+dry ice replacement-577,00+armazenagem-7,58+armazenagem-408,00+motoboy-60,00+ transporte rodoviário-1.999,14= 9.132,00 - 1.281,31 = 7.850,69 (Desconto fatura)
Honorários cliente - 300,00</t>
  </si>
  <si>
    <t xml:space="preserve">25030.001373/2021-12 </t>
  </si>
  <si>
    <t xml:space="preserve">14544-NFBHZ    </t>
  </si>
  <si>
    <t xml:space="preserve">2023/952       </t>
  </si>
  <si>
    <t xml:space="preserve">                              </t>
  </si>
  <si>
    <t xml:space="preserve">Customs clearance - 912,73 + pick up - 431,83 + dgd fee - 1.905,11 + other charges - 127,01 + transporte rodoviário - 653,28 = 4.029,96
Honorários - 300,00 </t>
  </si>
  <si>
    <t xml:space="preserve">15025-NFBHZ    </t>
  </si>
  <si>
    <t xml:space="preserve">2023/1503      </t>
  </si>
  <si>
    <t xml:space="preserve">2023/1504      </t>
  </si>
  <si>
    <t>23/1329861-1</t>
  </si>
  <si>
    <t xml:space="preserve">Seguro internacional - 380,39 +transporte rodoviário - 1.629,37 + collect fee - 244,00 +taxa SISCOMEX - 192,79 + delivery - 244,00 = 2.690,55
Honorários - 600,00  </t>
  </si>
  <si>
    <t xml:space="preserve">15496-NFBHZ    </t>
  </si>
  <si>
    <t xml:space="preserve">2023/2039      </t>
  </si>
  <si>
    <t xml:space="preserve">23/21479441 </t>
  </si>
  <si>
    <t>Armazenagem - 23,25 + reetiquetagem - 247,20 = 270,45
Honorários - 300,00</t>
  </si>
  <si>
    <t xml:space="preserve">15497-NFBHZ    </t>
  </si>
  <si>
    <t xml:space="preserve">2023/2038      </t>
  </si>
  <si>
    <t xml:space="preserve">2023/2073      </t>
  </si>
  <si>
    <t xml:space="preserve">23/18675618 </t>
  </si>
  <si>
    <t>Taxa SISCOMEX - 154,23 + transporte rodoviário - 1.001,82 + collect fee - 246,15 + delivery - 246,15 = 1.648,35 
Honorários - 600,00</t>
  </si>
  <si>
    <t xml:space="preserve">15642-NFBHZ    </t>
  </si>
  <si>
    <t xml:space="preserve">2023/2171      </t>
  </si>
  <si>
    <t>23/2008918-6</t>
  </si>
  <si>
    <t>Gelo seco - 250,00 + taxa SISCOMEX - 223,64 + transporte rodoviário - 1.012,29 = 
Honorários - 600,00</t>
  </si>
  <si>
    <t xml:space="preserve">25030.001018/2023- 5 </t>
  </si>
  <si>
    <t xml:space="preserve">15633-NFBHZ    </t>
  </si>
  <si>
    <t xml:space="preserve">2023/2170      </t>
  </si>
  <si>
    <t xml:space="preserve">2023/2199      </t>
  </si>
  <si>
    <t>23/2003499-3</t>
  </si>
  <si>
    <t>Taxa SISCOMEX - 192,79 + transporte rodoviário - 650,96 + collect fee - 259,59 + delivery - 259,59 = 1.362,93
Honorários - 600,00</t>
  </si>
  <si>
    <t xml:space="preserve">25030.000148/2023-12 </t>
  </si>
  <si>
    <t xml:space="preserve">15667-NFBHZ    </t>
  </si>
  <si>
    <t>Despesa agente terceirizado - 15.876,39 + armazenagem - 6,03 + armazenagem - 6,41 + gelo seco - 1.125,00 + gelo seco - 68,37 + gelo seco - 375,00 + gelo seco - 375,00 + gelo seco - 375,00 + gelo seco - 68,37 + visita a carga - 205,10 + gelo seco - 500,00 +  DARF - 500,00 + alteração de nota fiscal - 68,37 + alteração de nota fiscal - 137,82 + gelo seco - 68,37 = 19.755,23
Honorários - 300,00</t>
  </si>
  <si>
    <t xml:space="preserve">25030.000744/2023- 1 </t>
  </si>
  <si>
    <t xml:space="preserve">15728-NFBHZ    </t>
  </si>
  <si>
    <t xml:space="preserve">2023/2327      </t>
  </si>
  <si>
    <t>DGD fee - 989,78 + delivery - 3.067,70 + other charges - 197,92 + storage fee - 841,14 + armazenagem - 6,41 = 5.102,95
Honorários - 300,00</t>
  </si>
  <si>
    <t xml:space="preserve">15730-NFBHZ    </t>
  </si>
  <si>
    <t xml:space="preserve">2023/2325      </t>
  </si>
  <si>
    <t xml:space="preserve">2023/2328      </t>
  </si>
  <si>
    <t xml:space="preserve">25380.000042/2023-49 </t>
  </si>
  <si>
    <t xml:space="preserve">INI            </t>
  </si>
  <si>
    <t xml:space="preserve">25029.000558/2022-11 </t>
  </si>
  <si>
    <t xml:space="preserve">13805-NFBHZ    </t>
  </si>
  <si>
    <t xml:space="preserve">2023/115       </t>
  </si>
  <si>
    <t xml:space="preserve">800606                        </t>
  </si>
  <si>
    <t>22/2473543-9</t>
  </si>
  <si>
    <t>Taxa SISCOMEX - 154,23
Honorários - 600,00</t>
  </si>
  <si>
    <t xml:space="preserve">25029.000818/2022-59 </t>
  </si>
  <si>
    <t xml:space="preserve">13808-NFBHZ    </t>
  </si>
  <si>
    <t xml:space="preserve">2023/111       </t>
  </si>
  <si>
    <t>22/2535922-8</t>
  </si>
  <si>
    <t>Delivery cia aerea - 183,00 + seguro internacional - 34,86 + transporte rodoviário - 1.026,13 = R$ 1.398,22</t>
  </si>
  <si>
    <t xml:space="preserve">13834-NFBHZ    </t>
  </si>
  <si>
    <t xml:space="preserve">2023/177       </t>
  </si>
  <si>
    <t xml:space="preserve">801100                        </t>
  </si>
  <si>
    <t>23/0010604-2</t>
  </si>
  <si>
    <t>delivery cia aérea - 183,00 + taxa SISCOMEX - 154,23 + transporte rodoviário - 963,29 = 1.300,52
Honorários - 600,00</t>
  </si>
  <si>
    <t xml:space="preserve">13835-NFBHZ    </t>
  </si>
  <si>
    <t xml:space="preserve">2023/176       </t>
  </si>
  <si>
    <t xml:space="preserve">23/00103051 </t>
  </si>
  <si>
    <t>delivery cia aerea - 183,00 + taxa SISCOMEX - 154,23 + transporte rodoviário - 2.029,93 = 2.367,16
Honorários - 600,00</t>
  </si>
  <si>
    <t xml:space="preserve">13837-NFBHZ    </t>
  </si>
  <si>
    <t xml:space="preserve">2023/174       </t>
  </si>
  <si>
    <t>23/0010841-0</t>
  </si>
  <si>
    <t>Delivery cia aerea - 183,00 + taxa SISCOMEX - 192,79 + transporte rodoviário - 852,28 = 1.228,07
honorários - 600,00</t>
  </si>
  <si>
    <t xml:space="preserve">14214-NFBHZ    </t>
  </si>
  <si>
    <t xml:space="preserve">2023/582       </t>
  </si>
  <si>
    <t xml:space="preserve">2023801356                    </t>
  </si>
  <si>
    <t xml:space="preserve">23/03842521 </t>
  </si>
  <si>
    <t>Armazenagem - 217,30 + delivery cia aerea - 179,66 + taxa SISCOMEX - 154,23 + transporte rodoviário - 1.190,78 = 1.741,97
Honorários - 600,00</t>
  </si>
  <si>
    <t xml:space="preserve">14216 - NFBHZ  </t>
  </si>
  <si>
    <t xml:space="preserve">2023/584       </t>
  </si>
  <si>
    <t>23/0351342-0</t>
  </si>
  <si>
    <t>Delivery cia  aerea - 181,00 + transporte rodoviário - 1.303,84 + taxa SISCOMEX - 154,23 = 1.639,07
Honorários - 600,00</t>
  </si>
  <si>
    <t xml:space="preserve">25029.000036/2023- 9 </t>
  </si>
  <si>
    <t xml:space="preserve">14264-NFBHZ    </t>
  </si>
  <si>
    <t xml:space="preserve">2023/236       </t>
  </si>
  <si>
    <t xml:space="preserve">2023OB801356                  </t>
  </si>
  <si>
    <t>Delivery cia aerea - 197,72 + taxa SISCOMEX - 154,23 + transporte rodoviário - 1.240,85 = 1.592,80
Honorários - 600,00</t>
  </si>
  <si>
    <t xml:space="preserve">25029.000149/2023- 4 </t>
  </si>
  <si>
    <t xml:space="preserve">14490-NFBHZ    </t>
  </si>
  <si>
    <t xml:space="preserve">2023/898       </t>
  </si>
  <si>
    <t xml:space="preserve">802119                        </t>
  </si>
  <si>
    <t>23/0680335-7</t>
  </si>
  <si>
    <t>delivery cia aerea - 177,00 + taxa SISCOMEX - 154,23 + transporte rodoviário - 1.146,12 = 1.477,35
honorários - 600,00</t>
  </si>
  <si>
    <t xml:space="preserve">14584-NFBHZ    </t>
  </si>
  <si>
    <t xml:space="preserve">2023/1038      </t>
  </si>
  <si>
    <t>23/0806810-7</t>
  </si>
  <si>
    <t>Delivery cia aerea - 177,00 + taxa SISCOMEX - 154,23 + transporte rodoviário - 1.238,42 = 1.569,65 
Honorários - 600,00</t>
  </si>
  <si>
    <t xml:space="preserve">25029.000300/2023- 4 </t>
  </si>
  <si>
    <t xml:space="preserve">14679-NFBHZ    </t>
  </si>
  <si>
    <t xml:space="preserve">2023/1099      </t>
  </si>
  <si>
    <t xml:space="preserve">802577                        </t>
  </si>
  <si>
    <t xml:space="preserve">23/09425949 </t>
  </si>
  <si>
    <t>Delivery cia aerea - 187,09 + seguro internacional - 150,70 + transporte rodoviario - 763,23 =  1.355,51
Taxa SISCOMEX - 254,49</t>
  </si>
  <si>
    <t xml:space="preserve">14680-NFBHZ    </t>
  </si>
  <si>
    <t xml:space="preserve">2023/1100      </t>
  </si>
  <si>
    <t xml:space="preserve">14682-NFBHZ    </t>
  </si>
  <si>
    <t xml:space="preserve">2023/1102      </t>
  </si>
  <si>
    <t>23/0956559-7</t>
  </si>
  <si>
    <t>Delivery cia aerea - 172,00 + taxa SISCOMEX - 154,23 + transporte rodoviário - 1.024,01 = 1.350,24
Honorários - 600,00</t>
  </si>
  <si>
    <t xml:space="preserve">14684-NFBHZ    </t>
  </si>
  <si>
    <t xml:space="preserve">2023/1103      </t>
  </si>
  <si>
    <t>23/1037675-1</t>
  </si>
  <si>
    <t>Delivery cia aerea - 175,00 + taxa SISCOMEX - 192,79 + transporte rodoviário - 1.147,56 = 1.515,35
Honorários - 600,00</t>
  </si>
  <si>
    <t xml:space="preserve">25029.000176/2023-79 </t>
  </si>
  <si>
    <t xml:space="preserve">14685-NFBHZ    </t>
  </si>
  <si>
    <t xml:space="preserve">2023/1107      </t>
  </si>
  <si>
    <t>23/1037877-0</t>
  </si>
  <si>
    <t xml:space="preserve">Delivery cia aerea - 175,00 + taxa SISCOMEX - 192,79 + transporte rodoviário - 1.034,30= 1.402,09
Honorários - 600,00 </t>
  </si>
  <si>
    <t xml:space="preserve">15376-NFBHZ    </t>
  </si>
  <si>
    <t xml:space="preserve">2023/1965      </t>
  </si>
  <si>
    <t xml:space="preserve">803871                        </t>
  </si>
  <si>
    <t xml:space="preserve">23/17725921 </t>
  </si>
  <si>
    <t xml:space="preserve">15377-NFBHZ    </t>
  </si>
  <si>
    <t xml:space="preserve">2023/1964      </t>
  </si>
  <si>
    <t>23/1735285-8</t>
  </si>
  <si>
    <t>Delivery cia aerea - 173,00 + taxa SISCOMEX - 154,23 +transporte rodoviário - 1.021,28 = 1.348,51
Honorários - 600,00</t>
  </si>
  <si>
    <t>23/1735230-0</t>
  </si>
  <si>
    <t>Delivery cia aerea - 173,00 + taxa SISCOMEX - 154,23 + transporte rodoviário - 1.191,78  = 1.502,89 - 16,12 (desconto) 
Honorários cliente - 600,00</t>
  </si>
  <si>
    <t xml:space="preserve">14119-NFBHZ    </t>
  </si>
  <si>
    <t xml:space="preserve">2023/511       </t>
  </si>
  <si>
    <t xml:space="preserve">804257                        </t>
  </si>
  <si>
    <t xml:space="preserve">23/02822896 </t>
  </si>
  <si>
    <t>Delivery cia área - 156,11 + transporte rodoviário - 664,57 + taxa SISCOMEX - 192,79 = 1.013,47
Honorários - 600,00</t>
  </si>
  <si>
    <t xml:space="preserve">15731-NFBHZ    </t>
  </si>
  <si>
    <t xml:space="preserve">2023/2326      </t>
  </si>
  <si>
    <t xml:space="preserve">2023804898                    </t>
  </si>
  <si>
    <t>23/2131309-8</t>
  </si>
  <si>
    <t>Delivery cia aerea - 173,00 + seguro internacional - 130,43 + taxa SISCOMEX - 154,23 + transporte rodoviário - 1.097,81 = 1.555,47
Honorários - 600,00</t>
  </si>
  <si>
    <t xml:space="preserve">25380.000043/2023-93 </t>
  </si>
  <si>
    <t xml:space="preserve">IGM            </t>
  </si>
  <si>
    <t xml:space="preserve">25383.000199/2022-63 </t>
  </si>
  <si>
    <t xml:space="preserve">13695-NFBHZ    </t>
  </si>
  <si>
    <t xml:space="preserve">2022/2562      </t>
  </si>
  <si>
    <t xml:space="preserve">2022/2577      </t>
  </si>
  <si>
    <t xml:space="preserve">800616                        </t>
  </si>
  <si>
    <t xml:space="preserve">22/24544285 </t>
  </si>
  <si>
    <t>Armazenagem - 33,81 + taxa SISCOMEX - 154,23 + transporte rodoviário - 651,03 + collect fee - 260,46 + desconsolidação - 260,46 = R$ 839,07</t>
  </si>
  <si>
    <t xml:space="preserve">14021-NFBHZ    </t>
  </si>
  <si>
    <t xml:space="preserve">2023/372       </t>
  </si>
  <si>
    <t xml:space="preserve">2023/371       </t>
  </si>
  <si>
    <t xml:space="preserve">2023800894                    </t>
  </si>
  <si>
    <t xml:space="preserve">23/01950041 </t>
  </si>
  <si>
    <t>Gel pack - 131,80 + seguro internacional - 32,59 + transporte nacional - 2.684,81 + taxa SISCOMEX - 154,23 + collect fee - 253,83 + delivery - 253,83 = 3.511,09
Honorários - 600,00</t>
  </si>
  <si>
    <t xml:space="preserve">14415-NFBHZ    </t>
  </si>
  <si>
    <t xml:space="preserve">2023/761       </t>
  </si>
  <si>
    <t xml:space="preserve">2023/806       </t>
  </si>
  <si>
    <t xml:space="preserve">802037                        </t>
  </si>
  <si>
    <t>23/0538136-0</t>
  </si>
  <si>
    <t>Seguro internacional - 2.096,32 + carregamento e descarregamento de veiculo - 161,03 + taxa SISCOMEX - 254,49 +transporte rodoviário - 2.745,93 + collect fee - 263,39 + delivery - 263,39 = 5.784,55 
Honorários - 600,00</t>
  </si>
  <si>
    <t xml:space="preserve">25383.000101/2023-59 </t>
  </si>
  <si>
    <t xml:space="preserve">15108-NFBHZ    </t>
  </si>
  <si>
    <t xml:space="preserve">2023/1666      </t>
  </si>
  <si>
    <t xml:space="preserve">803565                        </t>
  </si>
  <si>
    <t>DGD fee - 1.019,16 + armazenagem - 7,45 + armazenagem - 40,00 + armazenagem - 138,03 + storage fee - 2.388,58 + transporte rodoviário - 1.003,78 = 4.597,00 
Honorários - 300,00
Other charges - 385,24</t>
  </si>
  <si>
    <t xml:space="preserve">25383.000118/2023-14 </t>
  </si>
  <si>
    <t xml:space="preserve">15550-NFBHZ    </t>
  </si>
  <si>
    <t xml:space="preserve">2023/2093      </t>
  </si>
  <si>
    <t xml:space="preserve">804435                        </t>
  </si>
  <si>
    <t>Armazenagem - 749,75 + gelo seco - 990,00 + dgd fee - 960,80 + dry ice receplacement - 836,90 + other charges - 384,32 + transporte rodoviário - 1.003,60 = 4.925,37
Honorários - 300,00
Frete internacional - 418,91</t>
  </si>
  <si>
    <t xml:space="preserve">25380.000046/2023-27 </t>
  </si>
  <si>
    <t xml:space="preserve">ICC            </t>
  </si>
  <si>
    <t xml:space="preserve">25028.000247/2022-62 </t>
  </si>
  <si>
    <t xml:space="preserve">13642-NFBHZ    </t>
  </si>
  <si>
    <t xml:space="preserve">2022/2567      </t>
  </si>
  <si>
    <t xml:space="preserve">2022/2566      </t>
  </si>
  <si>
    <t xml:space="preserve">800607                        </t>
  </si>
  <si>
    <t>22/2408363-6</t>
  </si>
  <si>
    <t>Taxa SISCOMEX - 154,23 + transporte rodoviário - 650,96 = 805,19
Collect fee - 259,87 + desconsolidação - 259,87 = 519,74
Honorários - 600,00</t>
  </si>
  <si>
    <t xml:space="preserve">25028.000284/2022-71 </t>
  </si>
  <si>
    <t xml:space="preserve">13806-NFBHZ    </t>
  </si>
  <si>
    <t xml:space="preserve">2023/114       </t>
  </si>
  <si>
    <t xml:space="preserve">2023/120       </t>
  </si>
  <si>
    <t xml:space="preserve">22/25654645 </t>
  </si>
  <si>
    <t xml:space="preserve">25028.000255/2022-17 </t>
  </si>
  <si>
    <t xml:space="preserve">13807-NFBHZ    </t>
  </si>
  <si>
    <t>22/2560562-8</t>
  </si>
  <si>
    <t xml:space="preserve">25028.000306/2022- 1 </t>
  </si>
  <si>
    <t xml:space="preserve">13833-NFBHZ    </t>
  </si>
  <si>
    <t xml:space="preserve">2023/178       </t>
  </si>
  <si>
    <t xml:space="preserve">2023/146       </t>
  </si>
  <si>
    <t xml:space="preserve">2023800891                    </t>
  </si>
  <si>
    <t>23/0034858-5</t>
  </si>
  <si>
    <t xml:space="preserve">25028.000001/2023-71 </t>
  </si>
  <si>
    <t xml:space="preserve">14531-NFBHZ    </t>
  </si>
  <si>
    <t xml:space="preserve">2023/947       </t>
  </si>
  <si>
    <t xml:space="preserve">802117                        </t>
  </si>
  <si>
    <t>armazenagem - 368,90 + armazenagem - 5,87 + dry ice replacement - 177,07 + armazenagem - 324,63 + armazenagem - 73,78 + dry ice replacement - 177,07 + dgd fee - 1.047,98 + dry  ice replacement  - 340,59 + other charges - 471,59 + transfer - 1.761,44 + transporte rodoviário - 1.004,91 + gelo seco - 450,00 + gelo seco - 250,00 + gelo seco - 250,00 + gelo seco - 450,00 = 7.153,83</t>
  </si>
  <si>
    <t xml:space="preserve">14850-NFBHZ    </t>
  </si>
  <si>
    <t xml:space="preserve">2023/1314      </t>
  </si>
  <si>
    <t xml:space="preserve">2023/1310      </t>
  </si>
  <si>
    <t xml:space="preserve">802575                        </t>
  </si>
  <si>
    <t xml:space="preserve">23/11310134 </t>
  </si>
  <si>
    <t>Seguro internacional - 55,18 + carregamento e descarregamento do veículo - 17,02 + taxa SISCOMEx - 192,79 + transporte rodoviário - 691,47 + collect feee - 244,61 + desconsolidação - 244,61 = 1.445,68 
Honorários - 600,00</t>
  </si>
  <si>
    <t xml:space="preserve">15123-NFBHZ    </t>
  </si>
  <si>
    <t xml:space="preserve">2023/1671      </t>
  </si>
  <si>
    <t xml:space="preserve">2023/1668      </t>
  </si>
  <si>
    <t xml:space="preserve">2023803330                    </t>
  </si>
  <si>
    <t xml:space="preserve">23/14275780 </t>
  </si>
  <si>
    <t>Seguro internacional - 2,77 + carregamento e descarregamento de veículo - 28,37 + taxa SISCOMEX - 154,23 + transporte rodoviário - 652,08 + collect fee - 238,66 + desconsolidação - 238,66 = 1.314,77
Honorários - 600,00</t>
  </si>
  <si>
    <t xml:space="preserve">25380.000047/2023-71 </t>
  </si>
  <si>
    <t xml:space="preserve">IRR            </t>
  </si>
  <si>
    <t xml:space="preserve">13836-NFBHZ    </t>
  </si>
  <si>
    <t xml:space="preserve">2023/175       </t>
  </si>
  <si>
    <t xml:space="preserve">2023800887                    </t>
  </si>
  <si>
    <t>23/0055470-3</t>
  </si>
  <si>
    <t>Taxa SISCOMEX - 154,23 + transporte rodoviário - 654,02 = 808,25
Honorários - 600,00</t>
  </si>
  <si>
    <t xml:space="preserve">14583-NFBHZ    </t>
  </si>
  <si>
    <t xml:space="preserve">2023/1037      </t>
  </si>
  <si>
    <t xml:space="preserve">2023/1031      </t>
  </si>
  <si>
    <t xml:space="preserve">802124                        </t>
  </si>
  <si>
    <t>23/0790849-7</t>
  </si>
  <si>
    <t>Seguro internacional - 4.014,79 + taxa SISCOMEX - 154,23 + transporte rodoviário - 6.540,45 + collect fee - 252,48 + delivery fee - 252,48 = 11.214,43
Honorários - 600,00</t>
  </si>
  <si>
    <t xml:space="preserve">25380.000049/2023-61 </t>
  </si>
  <si>
    <t xml:space="preserve">IAM            </t>
  </si>
  <si>
    <t xml:space="preserve">25382.100020/2018- 9 </t>
  </si>
  <si>
    <t xml:space="preserve">13694-NFBHZ    </t>
  </si>
  <si>
    <t xml:space="preserve">2022/2576      </t>
  </si>
  <si>
    <t xml:space="preserve">800371                        </t>
  </si>
  <si>
    <t>PRORROGAÇÃO ADMISSÃO TEMPORÁRIA.</t>
  </si>
  <si>
    <t xml:space="preserve">14017-NFBHZ    </t>
  </si>
  <si>
    <t xml:space="preserve">2023/377       </t>
  </si>
  <si>
    <t xml:space="preserve">800802                        </t>
  </si>
  <si>
    <t xml:space="preserve">23/01309648 </t>
  </si>
  <si>
    <t>armazenagem- 512,40 + carregamento e descarregamento de veículo - 51,62 + delivery cia aerea - 150,00 + taxa SISCOMEX - 154,23+ transporte rodoviário - 1.044,02 = 1.912,27 
Honorários - 600,00</t>
  </si>
  <si>
    <t xml:space="preserve">14027-NFBHZ    </t>
  </si>
  <si>
    <t xml:space="preserve">2023/375       </t>
  </si>
  <si>
    <t>Armazenagem - 295,73 + carregamento e descarregamento de veículo - 29,77 + delivery cia aerea - 150,00 + taxa SISCOMEX - 192,79 + transporte rodoviário - 674,76 = 1.343,05
Honorários - 600,00</t>
  </si>
  <si>
    <t xml:space="preserve">14028-NFBHZ    </t>
  </si>
  <si>
    <t xml:space="preserve">2023/378       </t>
  </si>
  <si>
    <t>Armazenagem - 196,94 + carregamento e descarregamento de veículo 36,62 + coleta gelo seco - 150,00 + delivery cia aerea - 150,00 + gelo seco - 347,00 + taxa SISCOMEX - 223,64 + transporte rodoviário - 1.186,48 = 2.290,68 
Honorários - 600,00</t>
  </si>
  <si>
    <t xml:space="preserve">14526-NFBHZ    </t>
  </si>
  <si>
    <t xml:space="preserve">2023/944       </t>
  </si>
  <si>
    <t xml:space="preserve">802442                        </t>
  </si>
  <si>
    <t>Carregamento e descarregamento de veículo - 250,70 + armazenagem - 7,81 +seguro internacional - 234,70 + transporte rodoviário - 1.037,16 = 1530,37
Honorários - 300,00</t>
  </si>
  <si>
    <t xml:space="preserve">25382.000299/2022- 8 </t>
  </si>
  <si>
    <t xml:space="preserve">14916-NFBHZ    </t>
  </si>
  <si>
    <t xml:space="preserve">2023/1391      </t>
  </si>
  <si>
    <t xml:space="preserve">2023/1388      </t>
  </si>
  <si>
    <t xml:space="preserve">803010                        </t>
  </si>
  <si>
    <t>23/1228986-4</t>
  </si>
  <si>
    <t>Seguro internacional -47,18 + carregamento e descarregamento de veículo - 17,02 + taxa SISCOMEX - 192,79 + transporte rodoviário - 697,10 + collect feee - 238,99 + desconsolidação - 238,99 = 1.432,07
Honorários - 600,00</t>
  </si>
  <si>
    <t xml:space="preserve">15188-NFBHZ    </t>
  </si>
  <si>
    <t xml:space="preserve">2023803329                    </t>
  </si>
  <si>
    <t>FATURAMENTO COMPLEMENTAR REFERENTE AO PROCESSO 14916-NFBHZ PO 25382.000299-2022-08.
DIFERENÇA TARIFA FRETE INTERNACIONAL, USD 49,19</t>
  </si>
  <si>
    <t xml:space="preserve">25380.000050/2023-95 </t>
  </si>
  <si>
    <t xml:space="preserve">INCQS/COVID-19 </t>
  </si>
  <si>
    <t xml:space="preserve">13932-NFBHZ    </t>
  </si>
  <si>
    <t xml:space="preserve">2023/270       </t>
  </si>
  <si>
    <t xml:space="preserve">800885                        </t>
  </si>
  <si>
    <t xml:space="preserve">23/01918580 </t>
  </si>
  <si>
    <t>Delivery cia aerea - 178,33 + gelo seco - 568,37 + taxa SISCOMEx - 154,23 + transporte rodoviário - 1.001,55 = 1.902,48
Honorários - 600,00</t>
  </si>
  <si>
    <t xml:space="preserve">13934-NFBHZ    </t>
  </si>
  <si>
    <t xml:space="preserve">2023/268       </t>
  </si>
  <si>
    <t>Delivery cia aerea - 178,33 + taxa SICOMEX - 154,23 + transporte rodoviário - 1.001,54 = 1.334,10
Honorários - 600,00</t>
  </si>
  <si>
    <t xml:space="preserve">14018-NFBHZ    </t>
  </si>
  <si>
    <t xml:space="preserve">2023/370       </t>
  </si>
  <si>
    <t xml:space="preserve">2023/369       </t>
  </si>
  <si>
    <t xml:space="preserve">23/02368257 </t>
  </si>
  <si>
    <t>Seguro internacional - 100,99 + gelo seco - 250,00 + taxa SISCOMEX - 154,23 + transporte rodoviário - 1.244,57 + collect fee - 255,15 + delivery - 255,15 = 2.260,09
Honorários - 600,00</t>
  </si>
  <si>
    <t xml:space="preserve">14199-NFBHZ    </t>
  </si>
  <si>
    <t xml:space="preserve">2023/580       </t>
  </si>
  <si>
    <t xml:space="preserve">565/2023       </t>
  </si>
  <si>
    <t xml:space="preserve">2023801383                    </t>
  </si>
  <si>
    <t xml:space="preserve">23/03906171 </t>
  </si>
  <si>
    <t>Seguro internacional - 71,37 + taxa SISCOMEX - 223,64 + transporte rodoviário - 1.053,78 + collect fee - 258,95 + desconsolidação - 258,95 = 1.866,69</t>
  </si>
  <si>
    <t xml:space="preserve">14215-NFBHZ    </t>
  </si>
  <si>
    <t xml:space="preserve">2023/563       </t>
  </si>
  <si>
    <t>23/0375489-4</t>
  </si>
  <si>
    <t>Seguro internacional - 464,25 + taxa SISCOMEx - 154,23 + transporte rodoviário - 1.165,61 + collect fee - 258,95 + delivery - 258,95  = 2.301,99
Honorários - 600,00</t>
  </si>
  <si>
    <t xml:space="preserve">14585- NFBHZ   </t>
  </si>
  <si>
    <t xml:space="preserve">2023/1036      </t>
  </si>
  <si>
    <t xml:space="preserve">2023/1034      </t>
  </si>
  <si>
    <t xml:space="preserve">802116                        </t>
  </si>
  <si>
    <t>23/0837895-5</t>
  </si>
  <si>
    <t xml:space="preserve">Seguro internacional - 1.108,91 + taxa SISCOMEX - 154,23 + transporte rodoviário - 1.653,83 + collect fee - 250,03 + delivery e desconsolidação - 250,03 = 3.417,03 </t>
  </si>
  <si>
    <t xml:space="preserve">14678-NFBHZ    </t>
  </si>
  <si>
    <t xml:space="preserve">2023/1098      </t>
  </si>
  <si>
    <t xml:space="preserve">2023/1123      </t>
  </si>
  <si>
    <t xml:space="preserve">802583                        </t>
  </si>
  <si>
    <t>23/1066301-7</t>
  </si>
  <si>
    <t xml:space="preserve">15124-NFBHZ    </t>
  </si>
  <si>
    <t xml:space="preserve">2023/1672      </t>
  </si>
  <si>
    <t xml:space="preserve">2023803331                    </t>
  </si>
  <si>
    <t>Delivery cia aerea - 165,21 + gelo seco - 500,00 + reposição de gelo seco - 68,37 + transporte + taxa SISCOMEX - 154,23 + rodoviário - 1.002,26 = 1.890,07 
Honorários - 600,00</t>
  </si>
  <si>
    <t xml:space="preserve">25385.000156/2023-49 </t>
  </si>
  <si>
    <t xml:space="preserve">15121-NFBHZ    </t>
  </si>
  <si>
    <t xml:space="preserve">2023/1670      </t>
  </si>
  <si>
    <t xml:space="preserve">2023/1667      </t>
  </si>
  <si>
    <t xml:space="preserve">803331                        </t>
  </si>
  <si>
    <t>23/1454687-2</t>
  </si>
  <si>
    <t>Seguro internacional - 569,68 + gelo seco - 375,00 + taxa SISCOMEX - 154,23 + transporte rodoviário - 1.599,78 + collect fee - 236,84 + desconsolidação - 236,84 = 3.172,37
Honorários - 600,00</t>
  </si>
  <si>
    <t xml:space="preserve">15193-NFBHZ    </t>
  </si>
  <si>
    <t xml:space="preserve"> 2023/1733     </t>
  </si>
  <si>
    <t>Delivery cia aerea - 150,00 + taxa SISCOMEX - 154,23 + transporte rodoviário - 1.1195,80 = 1.500,03
Honorários - 600,00</t>
  </si>
  <si>
    <t xml:space="preserve">15375-NFBHZ    </t>
  </si>
  <si>
    <t xml:space="preserve">2023/1966      </t>
  </si>
  <si>
    <t xml:space="preserve">2023/1919      </t>
  </si>
  <si>
    <t xml:space="preserve">803872                        </t>
  </si>
  <si>
    <t>Seguro internacional - 90,89+taxa SISCOMEX - 223,64 + transporte rodoviário- 1.068,31+collect fee-246,59 + desconsolidação - 246,59 = 1.876,02
Honorários - 600,00</t>
  </si>
  <si>
    <t xml:space="preserve">15026-NFBHZ    </t>
  </si>
  <si>
    <t xml:space="preserve">2023/1505      </t>
  </si>
  <si>
    <t xml:space="preserve">804218                        </t>
  </si>
  <si>
    <t>23/1332122-2</t>
  </si>
  <si>
    <t>Delivery cia aerea - 170,80 + gelo seco - 250,00 + taxa SISCOMEX - 154,23 + transporte rodoviário - 1.000,23 = 1.575,26
Honorários - 600,00</t>
  </si>
  <si>
    <t xml:space="preserve">15027-NFBHZ    </t>
  </si>
  <si>
    <t xml:space="preserve">2023/1506      </t>
  </si>
  <si>
    <t>23/1319747-5</t>
  </si>
  <si>
    <t>Desconsolidação AG terceirizado - 442,00 + taxa SISCOMEX - 154,23 + transporte rodoviário - 684,72 = 1.280,95
Honorários - 600,00</t>
  </si>
  <si>
    <t xml:space="preserve">25380.000065/2023-53 </t>
  </si>
  <si>
    <t xml:space="preserve">FIOCRUZ/RO     </t>
  </si>
  <si>
    <t xml:space="preserve">14783-nfbhz    </t>
  </si>
  <si>
    <t xml:space="preserve">2023/1241      </t>
  </si>
  <si>
    <t xml:space="preserve">2023/1240      </t>
  </si>
  <si>
    <t>23/1064098-0</t>
  </si>
  <si>
    <t xml:space="preserve">25380.000067/2023-42 </t>
  </si>
  <si>
    <t xml:space="preserve">PR             </t>
  </si>
  <si>
    <t xml:space="preserve">25380.001743/2022-14 </t>
  </si>
  <si>
    <t xml:space="preserve">13804-NFBHZ    </t>
  </si>
  <si>
    <t xml:space="preserve">1311816        </t>
  </si>
  <si>
    <t xml:space="preserve">13118155       </t>
  </si>
  <si>
    <t xml:space="preserve">800741                        </t>
  </si>
  <si>
    <t>22/2507048-1</t>
  </si>
  <si>
    <t xml:space="preserve">14016-NFBHZ    </t>
  </si>
  <si>
    <t xml:space="preserve">066648         </t>
  </si>
  <si>
    <t xml:space="preserve">01323885       </t>
  </si>
  <si>
    <t>Armazenagem- 19.191,54 + DARF - 2.002,87 + desconsolidação ag terceirizado - 5.006,83 + taxa SISCOMEX - 254,49 + transporte rodoviário - 36.802,67 = 63.258,40
Honorários - 600,00</t>
  </si>
  <si>
    <t xml:space="preserve">14023-NFBHZ    </t>
  </si>
  <si>
    <t xml:space="preserve">32408          </t>
  </si>
  <si>
    <t xml:space="preserve">324607         </t>
  </si>
  <si>
    <t xml:space="preserve">Seguro internacional - 3.182,57 + armazenagem - 9.087,18 + DAI - documento de arrecadação de importação - 208,56 + DARF - Documento de arrecadação de receitas federais - 739,80 + transporte rodoviário - 12.087,98 + taxa SISCOMEX - 192,79 = 25.498,88
Honorários - 600,00 </t>
  </si>
  <si>
    <t xml:space="preserve">14121-NFBHZ    </t>
  </si>
  <si>
    <t xml:space="preserve">66749          </t>
  </si>
  <si>
    <t>1327371-1327372</t>
  </si>
  <si>
    <t xml:space="preserve">2023801536                    </t>
  </si>
  <si>
    <t xml:space="preserve">Armazenagem - 15.834,69 + DARF - 1.652,55 + Desconsolidação ag terceirizado - 4.166,82 + reparo de container - 1.095,26 + taxa SISCOMEX - 254,49 + transporte rodoviario - 27.909,24 = 50.913,05 
Honorários - 600,00  </t>
  </si>
  <si>
    <t xml:space="preserve">14407-NFBHZ    </t>
  </si>
  <si>
    <t xml:space="preserve">2023/763       </t>
  </si>
  <si>
    <t xml:space="preserve">2023/847       </t>
  </si>
  <si>
    <t xml:space="preserve">802038                        </t>
  </si>
  <si>
    <t>23/0623629-0</t>
  </si>
  <si>
    <t>Frete internacional - 37.340,21 + seguro internacional - 561,17 + taxa SISCOMEX - 223,64 + transporte rodoviário - 1.245,13 + collect fee - 254,02 + delivery - 254,02 = 39.878,19 
Honorários - 600,00</t>
  </si>
  <si>
    <t xml:space="preserve">14435-NFBHZ    </t>
  </si>
  <si>
    <t xml:space="preserve">2023/829       </t>
  </si>
  <si>
    <t>23/0497433-2</t>
  </si>
  <si>
    <t>Frete internacional - 2.112,73 + seguro internacional - 129,90 + carregamento e descarregmento de veiculo - 28,37 + taxa SISCOMEX - 154,23 + transporte rodoviário - 747,06 + collect fee - 262,00 + delivery - 262,00 = 3.696,29
Honorários  - 600,00</t>
  </si>
  <si>
    <t xml:space="preserve">14676-NFBHZ    </t>
  </si>
  <si>
    <t xml:space="preserve">2023/1202      </t>
  </si>
  <si>
    <t xml:space="preserve">2023/1105      </t>
  </si>
  <si>
    <t xml:space="preserve">802572                        </t>
  </si>
  <si>
    <t>23/1009098-0</t>
  </si>
  <si>
    <t xml:space="preserve">14677-NFBHZ    </t>
  </si>
  <si>
    <t xml:space="preserve">2023/1104      </t>
  </si>
  <si>
    <t xml:space="preserve">14714-NFBHZ    </t>
  </si>
  <si>
    <t xml:space="preserve">2023/1188      </t>
  </si>
  <si>
    <t xml:space="preserve">14917-NFBHZ    </t>
  </si>
  <si>
    <t xml:space="preserve">2023/1390      </t>
  </si>
  <si>
    <t xml:space="preserve">2023/1387      </t>
  </si>
  <si>
    <t xml:space="preserve">2023803030                    </t>
  </si>
  <si>
    <t>23/1160689-0</t>
  </si>
  <si>
    <t>Seguro internacional - 676,70 + taxa SISCOMEX - 154,23 + transporte rodoviário - 1.328,63 + collect fee - 241,11 + delivery - 241,11 = 2.641,78
Honorários - 600,00</t>
  </si>
  <si>
    <t xml:space="preserve">14616-NFBHZ    </t>
  </si>
  <si>
    <t xml:space="preserve">804201                        </t>
  </si>
  <si>
    <t>Limpeza de container</t>
  </si>
  <si>
    <t xml:space="preserve">13795-NFBHZ    </t>
  </si>
  <si>
    <t>refere-se ao pagamento da exoneração - ICMS
DARJ - 244,33 
Honorários - 600,00</t>
  </si>
  <si>
    <t xml:space="preserve">25380.001633/2022-52 </t>
  </si>
  <si>
    <t xml:space="preserve">25030.001036/2022- 6 </t>
  </si>
  <si>
    <t xml:space="preserve">980-NDRIO      </t>
  </si>
  <si>
    <t xml:space="preserve">1703           </t>
  </si>
  <si>
    <t xml:space="preserve">1701-1702      </t>
  </si>
  <si>
    <t xml:space="preserve">800718                        </t>
  </si>
  <si>
    <t>Transporte entrega  - 1.252,05 + RAC - 525,70 + MZC - 262,85 + câmara frigorífica - 40,00 + armazenagem - 9,23 + seguro intl - 1,64 = 2.091,47
desembaraço - 20,00</t>
  </si>
  <si>
    <t xml:space="preserve">25380.001635/2022-41 </t>
  </si>
  <si>
    <t xml:space="preserve">INCQS          </t>
  </si>
  <si>
    <t xml:space="preserve">25385.000167/2022-48 </t>
  </si>
  <si>
    <t xml:space="preserve">982-NDRIO      </t>
  </si>
  <si>
    <t xml:space="preserve">1707           </t>
  </si>
  <si>
    <t xml:space="preserve">1706           </t>
  </si>
  <si>
    <t xml:space="preserve">800717                        </t>
  </si>
  <si>
    <t>22/2285113-0</t>
  </si>
  <si>
    <t>Transporte entrega - 458,54  + desconsolidação - 517,83 + taxa SISCOMEX - 154,23 = 1.130,60</t>
  </si>
  <si>
    <t xml:space="preserve">25380.001637/2022-31 </t>
  </si>
  <si>
    <t xml:space="preserve">25381.000587/2021-83 </t>
  </si>
  <si>
    <t xml:space="preserve">985-NDRIO      </t>
  </si>
  <si>
    <t xml:space="preserve">1718-1719      </t>
  </si>
  <si>
    <t>1715- 1716-1717</t>
  </si>
  <si>
    <t xml:space="preserve">800716                        </t>
  </si>
  <si>
    <t>22/2506205-5</t>
  </si>
  <si>
    <t>Transporte entrega - 1.512,81 + reposição de gelo - 400,00 + delivery fee - 264,03 + collect fee - 264,03 + taxa SISCOMEX - 223,64 + seguro intl - 210,24 =2.874,75</t>
  </si>
  <si>
    <t xml:space="preserve">25381.000034/2022-10 </t>
  </si>
  <si>
    <t xml:space="preserve">978-NDRIO      </t>
  </si>
  <si>
    <t xml:space="preserve">1697           </t>
  </si>
  <si>
    <t>22/2041867-6</t>
  </si>
  <si>
    <t xml:space="preserve">Desconsolidação - 295,00 + taxa SISCOMEX - 192,79 = 487,79 </t>
  </si>
  <si>
    <t xml:space="preserve">25380.001638/2022-85 </t>
  </si>
  <si>
    <t xml:space="preserve">25382.000459/2021-20 </t>
  </si>
  <si>
    <t xml:space="preserve">995-NDRIO      </t>
  </si>
  <si>
    <t xml:space="preserve">99497          </t>
  </si>
  <si>
    <t xml:space="preserve">800650                        </t>
  </si>
  <si>
    <t xml:space="preserve">22/12066588 </t>
  </si>
  <si>
    <t xml:space="preserve">Reembolso de despesas </t>
  </si>
  <si>
    <t xml:space="preserve">25380.001639/2022-20 </t>
  </si>
  <si>
    <t xml:space="preserve">25383.000141/2022-10 </t>
  </si>
  <si>
    <t xml:space="preserve">921            </t>
  </si>
  <si>
    <t xml:space="preserve">1543-1544      </t>
  </si>
  <si>
    <t xml:space="preserve">1540-1541-1542 </t>
  </si>
  <si>
    <t xml:space="preserve">800071                        </t>
  </si>
  <si>
    <t>Transporte entrega - 1.259,44 + delivery fee - 255,92 + collect fee - 255,92 + taxa SISCOMEX - 192,79 + DAPE  - 92,00 + DAPE - 46,00 + seguro intl - 7,65 = 2.109,72
Desembaraço - 350,00</t>
  </si>
  <si>
    <t xml:space="preserve">25383.000481/2021-60 </t>
  </si>
  <si>
    <t xml:space="preserve">923            </t>
  </si>
  <si>
    <t xml:space="preserve">1555-1556      </t>
  </si>
  <si>
    <t xml:space="preserve">1552-1553-1554 </t>
  </si>
  <si>
    <t>transporte entrega - 827,39 + seguro intl - 341,91 + delivery fee - 269,58 + collect feee - 269,58 + taxa SISCOMEX - 223,64 = 1.932,10
Desembaraço - 350,00</t>
  </si>
  <si>
    <t xml:space="preserve">25380.001640/2022-54 </t>
  </si>
  <si>
    <t xml:space="preserve">ENSP           </t>
  </si>
  <si>
    <t xml:space="preserve">25388.000566/2022-89 </t>
  </si>
  <si>
    <t xml:space="preserve">981-NDRIO      </t>
  </si>
  <si>
    <t xml:space="preserve">1705           </t>
  </si>
  <si>
    <t xml:space="preserve">1704           </t>
  </si>
  <si>
    <t xml:space="preserve">2023801174                    </t>
  </si>
  <si>
    <t>22/2257265-6</t>
  </si>
  <si>
    <t>Transporte entrega - 1.281,23 + desconsolidação - 212,20 + taxa SISCOMEX - 154,23 = 1.647,66</t>
  </si>
  <si>
    <t xml:space="preserve">25380.001641/2022-07 </t>
  </si>
  <si>
    <t xml:space="preserve">25029.000734/2022-15 </t>
  </si>
  <si>
    <t xml:space="preserve">984            </t>
  </si>
  <si>
    <t xml:space="preserve">1711           </t>
  </si>
  <si>
    <t xml:space="preserve">1710           </t>
  </si>
  <si>
    <t xml:space="preserve">800715                        </t>
  </si>
  <si>
    <t xml:space="preserve">22/22830108 </t>
  </si>
  <si>
    <t>Transporte entrega - 1.282,72 + taxa SISCOMEX - 192,79 + desconsolidação - 186,00 = 1.661,51
Desembaraço - 350,00</t>
  </si>
  <si>
    <t xml:space="preserve">25029.000614/2022-18 </t>
  </si>
  <si>
    <t xml:space="preserve">983            </t>
  </si>
  <si>
    <t xml:space="preserve">1709           </t>
  </si>
  <si>
    <t xml:space="preserve">1708           </t>
  </si>
  <si>
    <t>22/2256671-0</t>
  </si>
  <si>
    <t xml:space="preserve">Transporte entrega - 1.268,41 + taxa SISCOMEx - 192,79 + desconsolidação - 186,00 = 1.647,20
Desembaraço - 350,00  </t>
  </si>
  <si>
    <t xml:space="preserve">25029.000557/2022-77 </t>
  </si>
  <si>
    <t xml:space="preserve">979            </t>
  </si>
  <si>
    <t xml:space="preserve">1699           </t>
  </si>
  <si>
    <t xml:space="preserve">1698           </t>
  </si>
  <si>
    <t>22/2141102-0</t>
  </si>
  <si>
    <t>Transporte entrega - 1.383,24 + desconsolidação - 185,51 + taxa SISCOMEX - 154,23 = 1.722,98
desembaraço - 350,00</t>
  </si>
  <si>
    <t xml:space="preserve">25380.001643/2022-98 </t>
  </si>
  <si>
    <t xml:space="preserve">FIOCRUZ/CE     </t>
  </si>
  <si>
    <t xml:space="preserve">25380.001675/2021-11 </t>
  </si>
  <si>
    <t xml:space="preserve">977-NDRIO      </t>
  </si>
  <si>
    <t xml:space="preserve">1693-1694-1695 </t>
  </si>
  <si>
    <t xml:space="preserve">1691-1692      </t>
  </si>
  <si>
    <t xml:space="preserve">2023801176                    </t>
  </si>
  <si>
    <t>22/1440829-0</t>
  </si>
  <si>
    <t>Transporte entrega - 5.968,43 + transporte entrega - 2.918,43 + equipamento especial - 2.500,00 + seguro intl - 1.174,75 + capatazias - 770,00 + liberação - 560,00 + emissão de bl - 445,00 + desembaraço aduaneiro - 350,00 + taxa SISCOMEX - 223,64 + DROPP OFF - 208,00 = 15.118,25</t>
  </si>
  <si>
    <t xml:space="preserve">25380.001648/2022-11 </t>
  </si>
  <si>
    <t xml:space="preserve">PRESIDENC/FCRB </t>
  </si>
  <si>
    <t xml:space="preserve">987-NDRIO      </t>
  </si>
  <si>
    <t xml:space="preserve">1748           </t>
  </si>
  <si>
    <t xml:space="preserve">66296-1721     </t>
  </si>
  <si>
    <t xml:space="preserve">800279                        </t>
  </si>
  <si>
    <t xml:space="preserve">Transporte entrega - 16.451,86 + armazenagem - 9.495,21 + liberação de bl - 3.288,44 + darf - 630,12 + darf - 267,18 + darf - 74,97 = 30.207,78
VPGDI </t>
  </si>
  <si>
    <t xml:space="preserve">25030.001105/2023-54 </t>
  </si>
  <si>
    <t xml:space="preserve">25030.001110/2023-67 </t>
  </si>
  <si>
    <t>23/1560576-7</t>
  </si>
  <si>
    <t>Seguro internacional - 12,47 + transporte rodoviário - 1.009,37  + Taxa SISCOMEX - 154,23 = 1.021,84 = 1.176,07
Honorários - 600,00</t>
  </si>
  <si>
    <t>Câmara frigorífica - 305,79 + delivery cia aerea - 184,41 + gelo seco - 367,38 + seguro internacional - 67,19 + transporte rodoviário - 1.033,92 + Taxa SISCOMEX - 223,64  = 2.182,33 ; Honorários - 600,00</t>
  </si>
  <si>
    <t xml:space="preserve">CARREGAMENTO E DESCARREGAMENTO DE VEICULO 16,09 + SEGURO INTERNACIONAL 75,06 + TAXA SISCOMEX 154,23 + TRANSPORTE RODOVIÁRIO 725,07 + COLLECT FEE 257,22 + DELIVERY 257,22  = 1.560,57; HONORARIOS CLIENTE =  600,00
</t>
  </si>
  <si>
    <t>DAPE - serviços de importação - 26,82 + taxa SISCOMEX - 154,23 + transporte rodoviário - 654,62 + collect fee - 270,13 + delivery 270,13 = 1.375,93 ; Honorários - 600,00</t>
  </si>
  <si>
    <t>armazenagem - 6,79 + armazenagem - 42,40 + DGD fee - 993,56 + transporte rodoviário - 1.003,57 = 2.046,32; Honorários - 300,00</t>
  </si>
  <si>
    <t>DGD fee - 1.053,56 + armazenagem destino - 434,59 + transporte rodoviário - 661,20 = 2.149,35 ; Honorários - 300,00</t>
  </si>
  <si>
    <t>Taxa SISCOMEX - 154,23 + transporte rodoviário - 1.001,86 + collect fee - 249,95 + delivery - 249,95 = 1.655,99; Honorários - 600,00</t>
  </si>
  <si>
    <t>Seguro internacional - 26,13 + taxa SISCOMEX - 223,64 + transporte rodoviário - 1.194,12 = 1.443,89; Honorários - 600,00</t>
  </si>
  <si>
    <t>Seguro internacional - 38,65 + gelo seco - 125,00 + taxa SISCOMEX - 192,79 + transporte rodoviário - 1.027,69 + collect fee - 250,37 + desconsolidação - 250,37 = 1.884,87
Honorários - 600,00</t>
  </si>
  <si>
    <t>Delivery cia aerea - 149,51 + taxa SISCOMEX - 154,23+transporte rodoviário - 3.045,24=3.348,98
Honorários - 600,00</t>
  </si>
  <si>
    <t>Seguro internacional - 1.128,44 + taxa SISCOMEX - 154,23 + transporte rodoviário - 9.931,60 + collect fee - 249,77 + desconsolidação - 249,77 = 11.713,81
Honorários - 600,00.
Informo que o processo de importação 25380.0003677/2022-17 está acondicionado ao processo 25380.004495/2022-63.(onde encontra-se a fatura 14783 a qual foi paga através do projeto FINEP.</t>
  </si>
  <si>
    <t>ARMAZENAGEM - 9.593,76 + DARF-DOCUMENTO DE ARRECADAÇÃO DE RECEITAS FEDERAIS - 1.001,23 + DESCONSOLIDAÇÃO AG TERCEIRIZADO - 3.330,69 + TAXA SISCOMEX- 223,64 + TRANSPORTE RODOVIÁRIO - 21.627,17 =  35.776,49
HONORÁRIOS - 600,00</t>
  </si>
  <si>
    <t>Seguro internacional - 1.961,57 + armazenagem - 13.051,22 + DARF - 1.233,34 + Taxa SISCOMEX - 154,23 + transporte rodoviário - 8.191,05 = 24.591,41
Honorários - 600,00
Obs: Teve desconto no valor de R$ 12.916,80, sendo assim o valor total da fatura será de R$ 31.649,81</t>
  </si>
  <si>
    <t>DTA transporte rodoviário -1.900,00 + seguro internacional - 359,24 + armazenagem - 8.014,74 + DARF - 757,39 + taxa SISCOMEX - 154,23 + transporte rodoviário - 4.122,00 + capatazias - - 105,25 = 15.412,85
Honorários - 600,00
Desconto: 12.916,80</t>
  </si>
  <si>
    <t>Seguro internacional - 692,27 + gelo seco - 500,00 + taxa SISCOMEX - 223,64 + transporte rodoviário - 1.689,94 + collect fee - 254,79 + desconsolidação - 254,79 = 3.615,43
Honorários - 600,00</t>
  </si>
  <si>
    <t>Seguro internacional - 359,24 + armazenagem - 7.875,22 + DARF - 744,21 + taxa SISCOMEX - 154,23 + transporte rodoviário - 6.918,99 = 16.051,89
Honorários - 600,00
Desconto 13.598,80.</t>
  </si>
  <si>
    <t>EXPORTADOR / FABRICANTE</t>
  </si>
  <si>
    <t xml:space="preserve">25388.001006/2022-41 </t>
  </si>
  <si>
    <t xml:space="preserve">FUNDAÇÃO OSWALDO CRUZ                             </t>
  </si>
  <si>
    <t xml:space="preserve">EXPORTADO                     </t>
  </si>
  <si>
    <t xml:space="preserve">TUBO PLÁSTICO COM SALIVA HUMANA                                                 </t>
  </si>
  <si>
    <t xml:space="preserve">25388.001008/2022-31 </t>
  </si>
  <si>
    <t xml:space="preserve">SALIVA HUMANA                                                                   </t>
  </si>
  <si>
    <t xml:space="preserve">MATERIAL LABORATORIAL ( 0,25ML DE PLASMA DE CAMUNDONGO)                         </t>
  </si>
  <si>
    <t>TUBO COM TAMPA ROSQUEADA CONTENDO 5 MICROLITROS DE ÁGUA COM BACILOS VIVOS (MYCOB</t>
  </si>
  <si>
    <t>MATERIAL LABORATORIAL ( TUBOS CONTENDO AMOSTRAS LIOFILIZADAS (SECAS) DE TECIDO S</t>
  </si>
  <si>
    <t xml:space="preserve">MICROTUBO CONTENDO 0,5 ML DE PLASMA HUMANO CONTAMINADO COM DENGUE               </t>
  </si>
  <si>
    <t>OUTROS</t>
  </si>
  <si>
    <t>MATERIAL LABORATORIAL (CULTURA CELULAR DE VÍRUS CHIKUNGUNYA ISOLADO E AEDES ALB)</t>
  </si>
  <si>
    <t xml:space="preserve">CRIOTUBO CONTENDO 100G DE FRAGMENTOS DE TECIDO DE FÍGADO DE PRIMATA NÃO HUMANOS </t>
  </si>
  <si>
    <t xml:space="preserve">CAIXA CONTENDO 01 COMPRIMIDO DE PRAZIQUANTEL 600 MG                             </t>
  </si>
  <si>
    <t>MICROTUBO CONTENDO 450 UL DE AMOSTRA SOBRENADANTE DE CULTURA CELULAR DE DENGUE 2</t>
  </si>
  <si>
    <t xml:space="preserve">FITA CONTENDO APROXIMADAMENTE 300 OVOS DE AEDES ALBOPICTUS. (NCM:3821.00.00)    </t>
  </si>
  <si>
    <t>ENSP</t>
  </si>
  <si>
    <t>OBS: as exportações tiveram as taxas estimadas para US$/R$ 5,150 o valor total das exportações.</t>
  </si>
  <si>
    <t xml:space="preserve">VPPCB/PR       </t>
  </si>
  <si>
    <t>MOEDA</t>
  </si>
  <si>
    <t>FECHAMENTO</t>
  </si>
  <si>
    <t>VALOR R$</t>
  </si>
  <si>
    <r>
      <rPr>
        <sz val="11"/>
        <color rgb="FF000000"/>
        <rFont val="Calibri"/>
        <family val="2"/>
        <scheme val="minor"/>
      </rPr>
      <t>23/16503904</t>
    </r>
  </si>
  <si>
    <r>
      <rPr>
        <sz val="11"/>
        <color rgb="FF000000"/>
        <rFont val="Calibri"/>
        <family val="2"/>
        <scheme val="minor"/>
      </rPr>
      <t>14/04/2023</t>
    </r>
  </si>
  <si>
    <t>23/B1652415</t>
  </si>
  <si>
    <t>TOTAL EM R$ RECEBIDOS</t>
  </si>
  <si>
    <t xml:space="preserve"> PROCESSO(S)   </t>
  </si>
  <si>
    <t>TOTAL DE RECEBIMENTOS</t>
  </si>
  <si>
    <t>90251900 ;</t>
  </si>
  <si>
    <t>90279099;</t>
  </si>
  <si>
    <t>90272012 ;</t>
  </si>
  <si>
    <t>84211900 ;84818090 ;84219100 ;84219100 ;84219100 ;39269099 ;84219100 ;39269099 ;84211900 ;84219100 ;84219100 ;84219100 ;84219100 ;84818090 ;</t>
  </si>
  <si>
    <t>38229000 ;38229000 ;38229000 ;90308900 ;38229000 ;38229000 ;90308900 ;90308900 ;</t>
  </si>
  <si>
    <t>90275010 ;90275010 ;90275010 ;</t>
  </si>
  <si>
    <t>30049099 ;30049099 ;30049099 ;30049099</t>
  </si>
  <si>
    <t>30024119; 38229000</t>
  </si>
  <si>
    <t xml:space="preserve">M. LEPRAE SONICADO SCHEDULE B ; VACINAS, TOXINAS, CULTURAS NR -19329 MYCOBACTERIUM LEPRAE PGL-I (GLICOLIPÍDEO 0,42 0,84 FENÓLICO-I); ANTI-MYCOBACTERIUM LEPRAE MONOCLONAL; </t>
  </si>
  <si>
    <t>ULTRAFREEZER - 80°C SERIE TSX MODELO TSX40086D - 549 LITROS</t>
  </si>
  <si>
    <t>Acessórios de Ultrafeezeer</t>
  </si>
  <si>
    <t>ANTIRETROVIRAL</t>
  </si>
  <si>
    <t>CABOTEGRAVIR INJETÁVEL 600MG/2ML ; EMTRICITABINA/TENOFOVIR DF 200/300 MG, FRASCO COM 30 CP.</t>
  </si>
  <si>
    <t>Eletrodo (Termopar) para módulo TM 9616 do Pyromon ELLAB </t>
  </si>
  <si>
    <t>SISTEMA COMPLETO DE DISSOLUÇÃO MODELO VISION ELITE 8® G2-2L</t>
  </si>
  <si>
    <t>ROTOR SWING BUCKET TX400 SLIDE COAT;  CONJUNTO 4 CACAPAS 400ML REDONDO PARA TX400; CONJUNTO 4 ADAPTADORES 4X50ML PARA ROTORTX400;  CONJUNTO 4 ADAPTADORES 9X15ML PARA ROTOR X400.</t>
  </si>
  <si>
    <t>SISTEMA DE IMAGEM CELULAR, METODO: EXCITACAO POR LED E CAMERA SCMOS, AJUSTE: COM SAIDA PARA INTERFACE, CAPACIDADE: PARA PLACAS DE ATE 384 POCOS, COMPONENTES: ATE 10 FILTROS DE EMISSAO/EXCITACAO, OUTROS COMPONENTES: OBJETIVAS ATÉ 65X, TEMPERATURA: CONTROLE TEMPERATURA ATE 50 °C, FLUXO DE GAS: CONTROLE DE CO2, ADICIONAL: EQUIPAMENTO DO MODELO OPERA.</t>
  </si>
  <si>
    <t>Recipiente de transporte de amostras com caixa protetora.</t>
  </si>
  <si>
    <t>7612.90.90</t>
  </si>
  <si>
    <t>3822.90.40</t>
  </si>
  <si>
    <t>7612.90.91</t>
  </si>
  <si>
    <t>Microtubo contendo composto químico sintético</t>
  </si>
  <si>
    <t>2934.99.99</t>
  </si>
  <si>
    <t xml:space="preserve">30029000 ;30029000 </t>
  </si>
  <si>
    <t xml:space="preserve">38221900 ;38221900 ;38221900 ;30024900 ;3822190 ;30021200 ;30024900 ;30024900 </t>
  </si>
  <si>
    <t xml:space="preserve">38229000 ;38229000 ;38229000 ;38220090 ;38220090 </t>
  </si>
  <si>
    <t xml:space="preserve">30029000 ;30029099 </t>
  </si>
  <si>
    <t>FRASCO COM 1 ML DE SUSPENSÃO DE MYCOBACTERIUM LEPRAE VIÁVEL (VIVO)</t>
  </si>
  <si>
    <t>SISTEMA DE DESCARGA LUMINOSA PARA LIMPEZA DE GRADES, COM UMA CAMARA, PARA HIDROFILIZACAO E LIMPEZA DE GRADES PARA APLICACOES EM MICROSCOPIO ELETRONICO DE TRANSMISSAO; BOMBA DE VACUO E BLOCOS PARA ALOCACAO DAS GRADES (PARA 25 E 81 GRADES).</t>
  </si>
  <si>
    <t>CITOMETRO DE FLUXO</t>
  </si>
  <si>
    <t>CABEÇOTE DE ESCANEAMENTO E CONTROLAR CONFOCAL GALVO</t>
  </si>
  <si>
    <t>CABOTEGRAVIR INJETÁVEL 600MG/2ML</t>
  </si>
  <si>
    <t>CLOFAZIMINE 100MG, 100 CÁPSULAS POR FRASCO;  BEDAQUILINE (TMC207) 100MG,  COMPRIMIDOS POR FRASCO; LINEZOLID 600MG, 30 COMPRIMIDOS POR CAIXA; DELAMANID 50MG, 48 COMPRIMIDOS POR CAIXA</t>
  </si>
  <si>
    <t>DELAMANID 5MG</t>
  </si>
  <si>
    <t>CABOTEGRAVIR 600 MG/3ML ( 200MG/ML) 50 FRASCOS AMPOLA CAIXA</t>
  </si>
  <si>
    <t>ELETROCARDIÓGRAFO MORTARA ELI250C</t>
  </si>
  <si>
    <t>90181100; 90181990</t>
  </si>
  <si>
    <t>EMTRICITABINE/TENOFOVIR DF 200/300MG</t>
  </si>
  <si>
    <t>GLECAPREVIR/PIBRENTASVIR 100MG/40MG</t>
  </si>
  <si>
    <t>ISONIAZIDA</t>
  </si>
  <si>
    <t>FRASCOS PLÁSTICOS COM 42 CAPSULAS TPOXX 200MG</t>
  </si>
  <si>
    <t>CABOTEGRAVIR INJETÁVEL 600MG/2M</t>
  </si>
  <si>
    <t xml:space="preserve">MEDICAMENTOS  ( ISONIAZIDA )                  </t>
  </si>
  <si>
    <t xml:space="preserve"> ( VACINA VARICELA LIVE BRP)                               </t>
  </si>
  <si>
    <t>KIT DE ELISA PARA DETECÇÃO DE ANTICORPOS IGM ESPECIFICO PARA O VÍRUS ZIKA BJ6489</t>
  </si>
  <si>
    <t>EMERALD RACK PARA CAMUNDONGOS - 66 GAIOLAS</t>
  </si>
  <si>
    <t>ISOCAGE N SISTEMA DE BIOCONTEÇÃO</t>
  </si>
  <si>
    <t xml:space="preserve">23/0662476  </t>
  </si>
  <si>
    <t xml:space="preserve">23/1735147-9   </t>
  </si>
  <si>
    <t>25380.003453/2022-13</t>
  </si>
  <si>
    <t>ICICT</t>
  </si>
  <si>
    <t>25030.001389/2022-06</t>
  </si>
  <si>
    <t>25030.001368/2022-82</t>
  </si>
  <si>
    <t>25383.000004/2023-66</t>
  </si>
  <si>
    <t>25383.000006/2023-55</t>
  </si>
  <si>
    <t>25383.000015/2023-46</t>
  </si>
  <si>
    <t>25383.000019/2023-24</t>
  </si>
  <si>
    <t>25383.000020/2023-59</t>
  </si>
  <si>
    <t>25385.000260/2022-52</t>
  </si>
  <si>
    <t>25383.000022/2023-48</t>
  </si>
  <si>
    <t>25067.000019/2023-15</t>
  </si>
  <si>
    <t>25067.000020/2023-31</t>
  </si>
  <si>
    <t>25383.000025/2023-81</t>
  </si>
  <si>
    <t>25381.000025/2023-00</t>
  </si>
  <si>
    <t>IRR</t>
  </si>
  <si>
    <t>25028.000193/2022-35</t>
  </si>
  <si>
    <t>25380.001743/2022-14</t>
  </si>
  <si>
    <t>VPGDI</t>
  </si>
  <si>
    <t>25383.000028/2023-15</t>
  </si>
  <si>
    <t>25383.000038/2023-51</t>
  </si>
  <si>
    <t>25030.001369/2022-27</t>
  </si>
  <si>
    <t>25030.001374/2022-30</t>
  </si>
  <si>
    <t>25030.000019/2023-24</t>
  </si>
  <si>
    <t>25030.000037/2023-14</t>
  </si>
  <si>
    <t>25030.000083/2023-13</t>
  </si>
  <si>
    <t>25030.000071/2023-81</t>
  </si>
  <si>
    <t>25030.000016/2023-91</t>
  </si>
  <si>
    <t>25030.000032/2023-83</t>
  </si>
  <si>
    <t>25383.000043/2023-63</t>
  </si>
  <si>
    <t>25385.000068/2023-47</t>
  </si>
  <si>
    <t>25030.000023/2023-92</t>
  </si>
  <si>
    <t>25385.000355/2022-76</t>
  </si>
  <si>
    <t>25382.000073/2023-80</t>
  </si>
  <si>
    <t>25030.000017/2023-35</t>
  </si>
  <si>
    <t>25067.000353/2022-80</t>
  </si>
  <si>
    <t>25380.000633/2023-16</t>
  </si>
  <si>
    <t>PR/VPPCB</t>
  </si>
  <si>
    <t>25381.000112/2023-59</t>
  </si>
  <si>
    <t>25030.000120/2023-85</t>
  </si>
  <si>
    <t>25030.000129/2023-96</t>
  </si>
  <si>
    <t>25030000185/2023-21</t>
  </si>
  <si>
    <t>25030.000172.2023-51</t>
  </si>
  <si>
    <t>25030.000130/2023-11</t>
  </si>
  <si>
    <t>25030.000121/2023-20</t>
  </si>
  <si>
    <t>25030.000110/2023-40</t>
  </si>
  <si>
    <t>25380.000617/2023-23</t>
  </si>
  <si>
    <t>VPEIC</t>
  </si>
  <si>
    <t>25381.000134/2023-19</t>
  </si>
  <si>
    <t>25383.000468/2022-91</t>
  </si>
  <si>
    <t>25071.000012/2023-26</t>
  </si>
  <si>
    <t>FIOCRUZ/MT</t>
  </si>
  <si>
    <t>25385.000145/2023-69</t>
  </si>
  <si>
    <t>25380.000634/2023-61</t>
  </si>
  <si>
    <t>VPPCB</t>
  </si>
  <si>
    <t>25382.00129/2023-04</t>
  </si>
  <si>
    <t>25067.000234/2020-65</t>
  </si>
  <si>
    <t>25383.000094/2023-95</t>
  </si>
  <si>
    <t>25071.000015/2023-60</t>
  </si>
  <si>
    <t>CRIS/PR</t>
  </si>
  <si>
    <t>25030.000298/2023-26</t>
  </si>
  <si>
    <t>25030.000329/2023-49</t>
  </si>
  <si>
    <t>25030.000315/2023-25</t>
  </si>
  <si>
    <t>25383.000097/2023-29</t>
  </si>
  <si>
    <t>25030.000240/2023-82</t>
  </si>
  <si>
    <t>25030.000242/2023-71</t>
  </si>
  <si>
    <t>25030.000292/2023-59</t>
  </si>
  <si>
    <t>25067.000137/2023-15</t>
  </si>
  <si>
    <t>25381.000388/2022-56</t>
  </si>
  <si>
    <t>25380.000890/2023-58</t>
  </si>
  <si>
    <t>CDTS</t>
  </si>
  <si>
    <t>25385.000111/2022-93</t>
  </si>
  <si>
    <t>25030.000233/2023--81</t>
  </si>
  <si>
    <t>25383.000117/2023-61</t>
  </si>
  <si>
    <t>25030.000421/2023-17</t>
  </si>
  <si>
    <t>USD 2.595,00</t>
  </si>
  <si>
    <t>25430.000123/2023-14</t>
  </si>
  <si>
    <t>25030.000431/2023-44</t>
  </si>
  <si>
    <t>25030.000373/2023-59</t>
  </si>
  <si>
    <t>25030.000344/2023-97</t>
  </si>
  <si>
    <t>25030.000357/2023-66</t>
  </si>
  <si>
    <t>25383.000112/2023-39</t>
  </si>
  <si>
    <t>25382.000209/2023-51</t>
  </si>
  <si>
    <t>25383.000141/2023-09</t>
  </si>
  <si>
    <t>25380.000137/2023-62</t>
  </si>
  <si>
    <t>25383.000140/2023-56</t>
  </si>
  <si>
    <t>25380.003116/2022-18</t>
  </si>
  <si>
    <t>25383.000144/2023-34</t>
  </si>
  <si>
    <t>25030.000521/2023-35</t>
  </si>
  <si>
    <t>25381.000.256/2023-13</t>
  </si>
  <si>
    <t>25383.000170/2023-62</t>
  </si>
  <si>
    <t>25380.003677/2022-17</t>
  </si>
  <si>
    <t>FIOCRUZ/RONÔNIA</t>
  </si>
  <si>
    <t>25383.000171/2023-15</t>
  </si>
  <si>
    <t>25382.000263/2023-05</t>
  </si>
  <si>
    <t>25382.000270/2023-07</t>
  </si>
  <si>
    <t>25030.000461/2023-51</t>
  </si>
  <si>
    <t>25030.000448/2023-00</t>
  </si>
  <si>
    <t>25030.000488/2023-43</t>
  </si>
  <si>
    <t>25030.000541/2023-14</t>
  </si>
  <si>
    <t>25071.000030/2023-16</t>
  </si>
  <si>
    <t>MATO GROSSO DO SUL</t>
  </si>
  <si>
    <t>25381.000278/2023-75</t>
  </si>
  <si>
    <t>25030.000499/2023-23</t>
  </si>
  <si>
    <t>25383.000169/2023-38</t>
  </si>
  <si>
    <t>25030.000447/2023-57</t>
  </si>
  <si>
    <t>25030.000485/2023-18</t>
  </si>
  <si>
    <t>25380.000684/2023-48</t>
  </si>
  <si>
    <t>25383.000184/2023-86</t>
  </si>
  <si>
    <t>25380.001106/2023-29</t>
  </si>
  <si>
    <t>PR/CRIS</t>
  </si>
  <si>
    <t>25382.000299/2022-08</t>
  </si>
  <si>
    <t xml:space="preserve">IAM </t>
  </si>
  <si>
    <t xml:space="preserve">25383..000196/2023-19 </t>
  </si>
  <si>
    <t>25382.000310/2023-11</t>
  </si>
  <si>
    <t>25385.000242/2023-51</t>
  </si>
  <si>
    <t>25383.000187/2023-10</t>
  </si>
  <si>
    <t>25030.000538/2023-92</t>
  </si>
  <si>
    <t>25385.000134/2023-89</t>
  </si>
  <si>
    <t>25385.000163/2023-41</t>
  </si>
  <si>
    <t>25030.000579/2023-89</t>
  </si>
  <si>
    <t>25030.000551/2023-41</t>
  </si>
  <si>
    <t>25030.000572/2023-67</t>
  </si>
  <si>
    <t>25030.000534/2023-12</t>
  </si>
  <si>
    <t>25381.000321/2023-01</t>
  </si>
  <si>
    <t>25030.000539/2023-37</t>
  </si>
  <si>
    <t>25067.000325/2023-43</t>
  </si>
  <si>
    <t>25030.000533/2023-60</t>
  </si>
  <si>
    <t>25383.000230/2023-47</t>
  </si>
  <si>
    <t>25385.000156/2023-49</t>
  </si>
  <si>
    <t>25383.000265/2023-86</t>
  </si>
  <si>
    <t>25385.000093/2023-21</t>
  </si>
  <si>
    <t>25381.000342/2023-18</t>
  </si>
  <si>
    <t>25380.002045/2023-17</t>
  </si>
  <si>
    <t>25383.000262/2023-42</t>
  </si>
  <si>
    <t>25385.000172/2023-31</t>
  </si>
  <si>
    <t>25030.000690/2023-75</t>
  </si>
  <si>
    <t>25383.000294/2023-48</t>
  </si>
  <si>
    <t>25030.000642/2023-87</t>
  </si>
  <si>
    <t>25030.000640/2023-98</t>
  </si>
  <si>
    <t>25383.000283/2023-68</t>
  </si>
  <si>
    <t>25030.000648/2023-54</t>
  </si>
  <si>
    <t>25382.000415/2023-61</t>
  </si>
  <si>
    <t>25430.000287/2023-33</t>
  </si>
  <si>
    <t>EPSJV</t>
  </si>
  <si>
    <t>25382.000417/2023-51</t>
  </si>
  <si>
    <t>25383.000277/2023-19</t>
  </si>
  <si>
    <t>25383.000303/2023-09</t>
  </si>
  <si>
    <t>25383.000268/2023-10</t>
  </si>
  <si>
    <t>25030.000650/2023-23</t>
  </si>
  <si>
    <t>25385.000165/2023-30</t>
  </si>
  <si>
    <t>25381.000384/2023-59</t>
  </si>
  <si>
    <t>25383.000329/2023-49</t>
  </si>
  <si>
    <t>25030.000820/2023-70</t>
  </si>
  <si>
    <t>25030.000764/2023-73</t>
  </si>
  <si>
    <t>25030.000982/2023-16</t>
  </si>
  <si>
    <t>25030.000949/2023-88</t>
  </si>
  <si>
    <t>25030.000796/2023-79</t>
  </si>
  <si>
    <t>25383.000330/2023-73</t>
  </si>
  <si>
    <t>25383.000347/2023-21</t>
  </si>
  <si>
    <t>25383.000362/2023-79</t>
  </si>
  <si>
    <t>25383.000351/2023-99</t>
  </si>
  <si>
    <t>25383.000348/2023-75</t>
  </si>
  <si>
    <t>25383.000352/2023-33</t>
  </si>
  <si>
    <t>25380.002306/2023-07</t>
  </si>
  <si>
    <t>COGEAD</t>
  </si>
  <si>
    <t>25385.000360/2023-60</t>
  </si>
  <si>
    <t>25380.002773/2023-29</t>
  </si>
  <si>
    <t>CDTS/PR</t>
  </si>
  <si>
    <t>25382.000533/2023-70</t>
  </si>
  <si>
    <t>25030.001016/2023-16</t>
  </si>
  <si>
    <t>25030.001117/2023-89</t>
  </si>
  <si>
    <t>25030.001035/2023-34</t>
  </si>
  <si>
    <t>25030.001116/2023-34</t>
  </si>
  <si>
    <t>25030.001091/2023-79</t>
  </si>
  <si>
    <t>25030.001071/2023-06</t>
  </si>
  <si>
    <t xml:space="preserve">25383.000390/2023-96  </t>
  </si>
  <si>
    <t>25030.001073/2023-97</t>
  </si>
  <si>
    <t>25030.001015/2023-63</t>
  </si>
  <si>
    <t>25383.000395/2023-19</t>
  </si>
  <si>
    <t>25383.000394/2023-74</t>
  </si>
  <si>
    <t>25382.000603/2023-90</t>
  </si>
  <si>
    <t>25030.000638/2023-19</t>
  </si>
  <si>
    <t>25383.000471/2023-96</t>
  </si>
  <si>
    <t>25384.001068/2023-74</t>
  </si>
  <si>
    <t>IFF</t>
  </si>
  <si>
    <t>25380.001879/2023-13</t>
  </si>
  <si>
    <t>25383.000528/2023-57</t>
  </si>
  <si>
    <t>25383.000533/2023-60</t>
  </si>
  <si>
    <t>25381.000514/2023-53</t>
  </si>
  <si>
    <t>25383.000526/2023-68</t>
  </si>
  <si>
    <t>25383.000529/2023-00</t>
  </si>
  <si>
    <t>25383.000538/2023-92</t>
  </si>
  <si>
    <t>ETRond.</t>
  </si>
  <si>
    <t>ÚLTIMO DIA EMBARQUE</t>
  </si>
  <si>
    <t>VPPCB/PR</t>
  </si>
  <si>
    <t>INI</t>
  </si>
  <si>
    <t>TIPO 4</t>
  </si>
  <si>
    <t>TIPO 2</t>
  </si>
  <si>
    <t xml:space="preserve">TIPO 4 </t>
  </si>
  <si>
    <t xml:space="preserve">TIPO 3 </t>
  </si>
  <si>
    <t xml:space="preserve">TIPO 2 </t>
  </si>
  <si>
    <t>30029099 ;30029099 ;30029099 ;30029099 ;30029099 ;30029099 ;30029099 ;30029099 ;30029099 ;30029099 ;30029099;30029099</t>
  </si>
  <si>
    <t>23/0160383-0</t>
  </si>
  <si>
    <t>EXPORTAÇÃO</t>
  </si>
  <si>
    <t>23/0436718-5</t>
  </si>
  <si>
    <t>25382.100020/2018-09</t>
  </si>
  <si>
    <t>DUE</t>
  </si>
  <si>
    <t>ICMs - RENOVAÇÃO</t>
  </si>
  <si>
    <t>ICMs</t>
  </si>
  <si>
    <t>DI</t>
  </si>
  <si>
    <t>22/1781691-7</t>
  </si>
  <si>
    <t>22/1923306-4</t>
  </si>
  <si>
    <t>90112020; 90112020; 90112020; 90112020; 90112020; 90112020; 90112020; 90112020; 90112020; 90112020; 90112020; 90112020; 90112020; 90112020; 90112020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</si>
</sst>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164" formatCode="0.0000"/>
    <numFmt numFmtId="165" formatCode="&quot;R$&quot;\ #,##0.00"/>
    <numFmt numFmtId="166" formatCode="0.000"/>
    <numFmt numFmtId="167" formatCode="_-[$R$-416]\ * #,##0.00_-;\-[$R$-416]\ * #,##0.00_-;_-[$R$-416]\ * &quot;-&quot;??_-;_-@_-"/>
    <numFmt numFmtId="168" formatCode="_-[$€-2]\ * #,##0.00_-;\-[$€-2]\ * #,##0.00_-;_-[$€-2]\ * &quot;-&quot;??_-;_-@_-"/>
    <numFmt numFmtId="169" formatCode="_-[$$-409]* #,##0.00_ ;_-[$$-409]* \-#,##0.00\ ;_-[$$-409]* &quot;-&quot;??_ ;_-@_ "/>
    <numFmt numFmtId="170" formatCode="_-[$CHF]\ * #,##0.00_-;\-[$CHF]\ * #,##0.00_-;_-[$CHF]\ * &quot;-&quot;??_-;_-@_-"/>
    <numFmt numFmtId="171" formatCode="[$$-540A]#,##0.00"/>
    <numFmt numFmtId="172" formatCode="[$CHF]\ #,##0.00"/>
    <numFmt numFmtId="173" formatCode="[$EUR]\ #,##0.00"/>
    <numFmt numFmtId="174" formatCode="[$GBP]\ #,##0.00"/>
    <numFmt numFmtId="175" formatCode="[$CHF]\ #,##0.00;\-[$CHF]\ #,##0.00"/>
    <numFmt numFmtId="176" formatCode="[$EUR]\ #,##0.00;\-[$EUR]\ #,##0.00"/>
    <numFmt numFmtId="177" formatCode="#,##0.000"/>
    <numFmt numFmtId="178" formatCode="[$CAD]\ #,##0"/>
    <numFmt numFmtId="179" formatCode="[$USD]\ #,##0.00"/>
    <numFmt numFmtId="180" formatCode="_-[$AUD]\ * #,##0.00_-;\-[$AUD]\ * #,##0.00_-;_-[$AUD]\ * &quot;-&quot;??_-;_-@_-"/>
    <numFmt numFmtId="181" formatCode="[$CHF-1407]\ #,##0.00;[Red][$CHF-1407]\ #,##0.00"/>
  </numFmts>
  <fonts count="4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8"/>
      <color rgb="FFFF0000"/>
      <name val="Calibri"/>
      <family val="2"/>
      <scheme val="minor"/>
    </font>
    <font>
      <b/>
      <sz val="11"/>
      <color rgb="FF0070C0"/>
      <name val="Calibri"/>
      <family val="2"/>
    </font>
    <font>
      <b/>
      <vertAlign val="subscript"/>
      <sz val="11"/>
      <color rgb="FF0070C0"/>
      <name val="Calibri"/>
      <family val="2"/>
    </font>
    <font>
      <sz val="10"/>
      <color rgb="FFC00000"/>
      <name val="Arial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name val="Calibri"/>
      <family val="2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6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0" xfId="0" applyNumberFormat="1"/>
    <xf numFmtId="1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9" fillId="0" borderId="0" xfId="0" applyFont="1"/>
    <xf numFmtId="1" fontId="11" fillId="3" borderId="1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right" vertical="center"/>
    </xf>
    <xf numFmtId="165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right" vertical="center"/>
    </xf>
    <xf numFmtId="165" fontId="32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1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5" borderId="1" xfId="0" applyNumberForma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32" fillId="4" borderId="1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 wrapText="1"/>
    </xf>
    <xf numFmtId="165" fontId="19" fillId="3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36" fillId="3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65" fontId="37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/>
    <xf numFmtId="165" fontId="37" fillId="8" borderId="12" xfId="0" applyNumberFormat="1" applyFont="1" applyFill="1" applyBorder="1" applyAlignment="1">
      <alignment horizontal="center" vertical="center"/>
    </xf>
    <xf numFmtId="165" fontId="37" fillId="0" borderId="12" xfId="0" applyNumberFormat="1" applyFont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/>
    </xf>
    <xf numFmtId="165" fontId="36" fillId="7" borderId="12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1" fontId="12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65" fontId="11" fillId="3" borderId="12" xfId="0" applyNumberFormat="1" applyFont="1" applyFill="1" applyBorder="1"/>
    <xf numFmtId="165" fontId="36" fillId="7" borderId="12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3" borderId="8" xfId="0" applyNumberFormat="1" applyFont="1" applyFill="1" applyBorder="1" applyAlignment="1">
      <alignment horizontal="center" vertical="center" wrapText="1"/>
    </xf>
    <xf numFmtId="44" fontId="29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/>
    </xf>
    <xf numFmtId="166" fontId="15" fillId="3" borderId="3" xfId="0" applyNumberFormat="1" applyFont="1" applyFill="1" applyBorder="1" applyAlignment="1">
      <alignment horizontal="center" vertical="center" wrapText="1"/>
    </xf>
    <xf numFmtId="167" fontId="15" fillId="3" borderId="3" xfId="0" applyNumberFormat="1" applyFont="1" applyFill="1" applyBorder="1" applyAlignment="1">
      <alignment horizontal="center" vertical="center" wrapText="1"/>
    </xf>
    <xf numFmtId="44" fontId="15" fillId="3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4" fontId="11" fillId="3" borderId="12" xfId="0" applyNumberFormat="1" applyFont="1" applyFill="1" applyBorder="1" applyAlignment="1">
      <alignment horizontal="center" vertical="center" wrapText="1"/>
    </xf>
    <xf numFmtId="177" fontId="11" fillId="3" borderId="12" xfId="0" applyNumberFormat="1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65" fontId="27" fillId="0" borderId="12" xfId="0" applyNumberFormat="1" applyFont="1" applyBorder="1"/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Border="1"/>
    <xf numFmtId="165" fontId="11" fillId="3" borderId="3" xfId="0" applyNumberFormat="1" applyFont="1" applyFill="1" applyBorder="1"/>
    <xf numFmtId="165" fontId="29" fillId="0" borderId="0" xfId="0" applyNumberFormat="1" applyFont="1"/>
    <xf numFmtId="0" fontId="11" fillId="3" borderId="2" xfId="0" applyFont="1" applyFill="1" applyBorder="1" applyAlignment="1">
      <alignment horizontal="righ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169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69" fontId="3" fillId="0" borderId="12" xfId="1" applyNumberFormat="1" applyFont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 wrapText="1"/>
    </xf>
    <xf numFmtId="169" fontId="3" fillId="0" borderId="12" xfId="0" applyNumberFormat="1" applyFont="1" applyBorder="1" applyAlignment="1">
      <alignment horizontal="right" vertical="center"/>
    </xf>
    <xf numFmtId="174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71" fontId="3" fillId="0" borderId="12" xfId="0" applyNumberFormat="1" applyFont="1" applyBorder="1" applyAlignment="1">
      <alignment horizontal="right" vertical="center" wrapText="1"/>
    </xf>
    <xf numFmtId="170" fontId="3" fillId="0" borderId="12" xfId="0" applyNumberFormat="1" applyFont="1" applyBorder="1" applyAlignment="1">
      <alignment horizontal="right" vertical="center" wrapText="1"/>
    </xf>
    <xf numFmtId="173" fontId="3" fillId="0" borderId="12" xfId="0" applyNumberFormat="1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169" fontId="15" fillId="3" borderId="3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right"/>
    </xf>
    <xf numFmtId="181" fontId="2" fillId="0" borderId="12" xfId="0" applyNumberFormat="1" applyFont="1" applyBorder="1" applyAlignment="1">
      <alignment horizontal="right" vertical="center" wrapText="1"/>
    </xf>
    <xf numFmtId="181" fontId="3" fillId="0" borderId="12" xfId="0" applyNumberFormat="1" applyFont="1" applyBorder="1" applyAlignment="1">
      <alignment horizontal="right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1" fillId="3" borderId="10" xfId="0" applyNumberFormat="1" applyFont="1" applyFill="1" applyBorder="1" applyAlignment="1">
      <alignment horizontal="center" vertical="center" wrapText="1"/>
    </xf>
    <xf numFmtId="177" fontId="11" fillId="3" borderId="4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009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173</xdr:row>
      <xdr:rowOff>0</xdr:rowOff>
    </xdr:from>
    <xdr:ext cx="9144" cy="676656"/>
    <xdr:grpSp>
      <xdr:nvGrpSpPr>
        <xdr:cNvPr id="2" name="Group 1">
          <a:extLst>
            <a:ext uri="{FF2B5EF4-FFF2-40B4-BE49-F238E27FC236}">
              <a16:creationId xmlns:a16="http://schemas.microsoft.com/office/drawing/2014/main" id="{9DF69A46-FEA7-41B3-AA8F-5CD4F5E22816}"/>
            </a:ext>
          </a:extLst>
        </xdr:cNvPr>
        <xdr:cNvGrpSpPr/>
      </xdr:nvGrpSpPr>
      <xdr:grpSpPr>
        <a:xfrm>
          <a:off x="0" y="48987075"/>
          <a:ext cx="9144" cy="676656"/>
          <a:chOff x="0" y="51253538"/>
          <a:chExt cx="9144" cy="676656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E432E0BC-C30D-20CB-C5E0-A95F418C2187}"/>
              </a:ext>
            </a:extLst>
          </xdr:cNvPr>
          <xdr:cNvSpPr/>
        </xdr:nvSpPr>
        <xdr:spPr>
          <a:xfrm>
            <a:off x="4572" y="51258110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5C1302E9-CD7B-9238-3EC7-CB12D387834E}"/>
              </a:ext>
            </a:extLst>
          </xdr:cNvPr>
          <xdr:cNvSpPr/>
        </xdr:nvSpPr>
        <xdr:spPr>
          <a:xfrm>
            <a:off x="4572" y="51486710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B3156403-BD6D-82FE-7815-6FC1B498B3E6}"/>
              </a:ext>
            </a:extLst>
          </xdr:cNvPr>
          <xdr:cNvSpPr/>
        </xdr:nvSpPr>
        <xdr:spPr>
          <a:xfrm>
            <a:off x="4572" y="51715310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</xdr:grpSp>
    <xdr:clientData/>
  </xdr:oneCellAnchor>
  <xdr:oneCellAnchor>
    <xdr:from>
      <xdr:col>0</xdr:col>
      <xdr:colOff>0</xdr:colOff>
      <xdr:row>192</xdr:row>
      <xdr:rowOff>0</xdr:rowOff>
    </xdr:from>
    <xdr:ext cx="9144" cy="3419855"/>
    <xdr:grpSp>
      <xdr:nvGrpSpPr>
        <xdr:cNvPr id="6" name="Group 6">
          <a:extLst>
            <a:ext uri="{FF2B5EF4-FFF2-40B4-BE49-F238E27FC236}">
              <a16:creationId xmlns:a16="http://schemas.microsoft.com/office/drawing/2014/main" id="{2277C681-80B5-415D-9B24-E3A3E0EFF519}"/>
            </a:ext>
          </a:extLst>
        </xdr:cNvPr>
        <xdr:cNvGrpSpPr/>
      </xdr:nvGrpSpPr>
      <xdr:grpSpPr>
        <a:xfrm>
          <a:off x="0" y="54178200"/>
          <a:ext cx="9144" cy="3419855"/>
          <a:chOff x="0" y="58017833"/>
          <a:chExt cx="9144" cy="3419855"/>
        </a:xfrm>
      </xdr:grpSpPr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23ED8FB5-9FF1-D094-3422-C5CF0D3A34E8}"/>
              </a:ext>
            </a:extLst>
          </xdr:cNvPr>
          <xdr:cNvSpPr/>
        </xdr:nvSpPr>
        <xdr:spPr>
          <a:xfrm>
            <a:off x="4572" y="580224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2C9D52D3-E06C-08F5-4B1D-69BF15E22BC2}"/>
              </a:ext>
            </a:extLst>
          </xdr:cNvPr>
          <xdr:cNvSpPr/>
        </xdr:nvSpPr>
        <xdr:spPr>
          <a:xfrm>
            <a:off x="4572" y="582510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FE0B1D8D-FEEC-1C0E-B8BA-4430F6E9B6BF}"/>
              </a:ext>
            </a:extLst>
          </xdr:cNvPr>
          <xdr:cNvSpPr/>
        </xdr:nvSpPr>
        <xdr:spPr>
          <a:xfrm>
            <a:off x="4572" y="584796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B1890B46-5B17-2E0D-DC2B-B7353A4441D6}"/>
              </a:ext>
            </a:extLst>
          </xdr:cNvPr>
          <xdr:cNvSpPr/>
        </xdr:nvSpPr>
        <xdr:spPr>
          <a:xfrm>
            <a:off x="4572" y="587082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1E4CEC77-F4E7-E46E-E9CE-EC0974D9456F}"/>
              </a:ext>
            </a:extLst>
          </xdr:cNvPr>
          <xdr:cNvSpPr/>
        </xdr:nvSpPr>
        <xdr:spPr>
          <a:xfrm>
            <a:off x="4572" y="589368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2">
                <a:moveTo>
                  <a:pt x="0" y="210312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E17404F3-437D-D6C3-12A8-5CDB75D6404A}"/>
              </a:ext>
            </a:extLst>
          </xdr:cNvPr>
          <xdr:cNvSpPr/>
        </xdr:nvSpPr>
        <xdr:spPr>
          <a:xfrm>
            <a:off x="4572" y="591654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F5034085-7467-9C1E-88BB-FA0BB755A3AA}"/>
              </a:ext>
            </a:extLst>
          </xdr:cNvPr>
          <xdr:cNvSpPr/>
        </xdr:nvSpPr>
        <xdr:spPr>
          <a:xfrm>
            <a:off x="4572" y="593940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173912E1-709F-B9DD-47E2-338D34C7E426}"/>
              </a:ext>
            </a:extLst>
          </xdr:cNvPr>
          <xdr:cNvSpPr/>
        </xdr:nvSpPr>
        <xdr:spPr>
          <a:xfrm>
            <a:off x="4572" y="596226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E16BB84D-1256-22A7-7910-DACEFC1CCC72}"/>
              </a:ext>
            </a:extLst>
          </xdr:cNvPr>
          <xdr:cNvSpPr/>
        </xdr:nvSpPr>
        <xdr:spPr>
          <a:xfrm>
            <a:off x="4572" y="598512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44597CAB-4D17-D144-6984-74310D19A9D1}"/>
              </a:ext>
            </a:extLst>
          </xdr:cNvPr>
          <xdr:cNvSpPr/>
        </xdr:nvSpPr>
        <xdr:spPr>
          <a:xfrm>
            <a:off x="4572" y="600798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95ECA1B0-EA61-2072-C8E3-0E8B98F466EC}"/>
              </a:ext>
            </a:extLst>
          </xdr:cNvPr>
          <xdr:cNvSpPr/>
        </xdr:nvSpPr>
        <xdr:spPr>
          <a:xfrm>
            <a:off x="4572" y="603084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6C1200CF-B182-C918-69E7-A4F050AA0C66}"/>
              </a:ext>
            </a:extLst>
          </xdr:cNvPr>
          <xdr:cNvSpPr/>
        </xdr:nvSpPr>
        <xdr:spPr>
          <a:xfrm>
            <a:off x="4572" y="605370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7A68C969-5893-F01B-EE35-F04A9A09C037}"/>
              </a:ext>
            </a:extLst>
          </xdr:cNvPr>
          <xdr:cNvSpPr/>
        </xdr:nvSpPr>
        <xdr:spPr>
          <a:xfrm>
            <a:off x="4572" y="60765605"/>
            <a:ext cx="0" cy="210311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F21DF6F9-4512-6539-C0DC-51BB17986512}"/>
              </a:ext>
            </a:extLst>
          </xdr:cNvPr>
          <xdr:cNvSpPr/>
        </xdr:nvSpPr>
        <xdr:spPr>
          <a:xfrm>
            <a:off x="4572" y="609942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22BD8D2B-9C4A-266E-1C1C-7EBA1BC3C7AF}"/>
              </a:ext>
            </a:extLst>
          </xdr:cNvPr>
          <xdr:cNvSpPr/>
        </xdr:nvSpPr>
        <xdr:spPr>
          <a:xfrm>
            <a:off x="4572" y="61222805"/>
            <a:ext cx="0" cy="210312"/>
          </a:xfrm>
          <a:custGeom>
            <a:avLst/>
            <a:gdLst/>
            <a:ahLst/>
            <a:cxnLst/>
            <a:rect l="0" t="0" r="0" b="0"/>
            <a:pathLst>
              <a:path h="210311">
                <a:moveTo>
                  <a:pt x="0" y="210311"/>
                </a:moveTo>
                <a:lnTo>
                  <a:pt x="0" y="0"/>
                </a:lnTo>
              </a:path>
            </a:pathLst>
          </a:custGeom>
          <a:ln w="9144">
            <a:solidFill>
              <a:srgbClr val="000000"/>
            </a:solidFill>
            <a:prstDash val="dash"/>
          </a:ln>
        </xdr:spPr>
      </xdr:sp>
    </xdr:grp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AADB-5826-4AD5-8439-357ACA9CD9AF}">
  <dimension ref="A1:H189"/>
  <sheetViews>
    <sheetView tabSelected="1" workbookViewId="0">
      <pane ySplit="1" topLeftCell="A2" activePane="bottomLeft" state="frozen"/>
      <selection pane="bottomLeft" activeCell="C14" sqref="C14"/>
    </sheetView>
  </sheetViews>
  <sheetFormatPr defaultColWidth="31.7109375" defaultRowHeight="15" x14ac:dyDescent="0.25"/>
  <cols>
    <col min="1" max="1" width="21.5703125" style="54" bestFit="1" customWidth="1"/>
    <col min="2" max="2" width="21.140625" style="54" bestFit="1" customWidth="1"/>
    <col min="3" max="3" width="18.42578125" style="54" bestFit="1" customWidth="1"/>
    <col min="4" max="4" width="20.7109375" style="214" bestFit="1" customWidth="1"/>
    <col min="5" max="5" width="10.140625" style="218" bestFit="1" customWidth="1"/>
    <col min="6" max="6" width="18.85546875" style="54" bestFit="1" customWidth="1"/>
    <col min="7" max="7" width="22.28515625" style="163" bestFit="1" customWidth="1"/>
    <col min="8" max="8" width="24.7109375" style="196" bestFit="1" customWidth="1"/>
    <col min="9" max="16384" width="31.7109375" style="54"/>
  </cols>
  <sheetData>
    <row r="1" spans="1:8" ht="45.75" thickBot="1" x14ac:dyDescent="0.3">
      <c r="A1" s="161" t="s">
        <v>15</v>
      </c>
      <c r="B1" s="161" t="s">
        <v>16</v>
      </c>
      <c r="C1" s="161" t="s">
        <v>17</v>
      </c>
      <c r="D1" s="197" t="s">
        <v>98</v>
      </c>
      <c r="E1" s="217" t="s">
        <v>99</v>
      </c>
      <c r="F1" s="161" t="s">
        <v>100</v>
      </c>
      <c r="G1" s="162" t="s">
        <v>104</v>
      </c>
      <c r="H1" s="193" t="s">
        <v>105</v>
      </c>
    </row>
    <row r="2" spans="1:8" ht="15.75" thickBot="1" x14ac:dyDescent="0.3">
      <c r="A2" s="164" t="s">
        <v>510</v>
      </c>
      <c r="B2" s="164" t="s">
        <v>120</v>
      </c>
      <c r="C2" s="219" t="s">
        <v>1812</v>
      </c>
      <c r="D2" s="198">
        <v>1800</v>
      </c>
      <c r="E2" s="168">
        <v>5.5419999999999998</v>
      </c>
      <c r="F2" s="165">
        <f>D2*E2</f>
        <v>9975.6</v>
      </c>
      <c r="G2" s="166">
        <f>F2*20%*2%</f>
        <v>39.9024</v>
      </c>
      <c r="H2" s="194">
        <v>0</v>
      </c>
    </row>
    <row r="3" spans="1:8" ht="15.75" thickBot="1" x14ac:dyDescent="0.3">
      <c r="A3" s="164" t="s">
        <v>1615</v>
      </c>
      <c r="B3" s="164" t="s">
        <v>1616</v>
      </c>
      <c r="C3" s="219" t="s">
        <v>1812</v>
      </c>
      <c r="D3" s="199">
        <v>33609</v>
      </c>
      <c r="E3" s="168">
        <v>5.1950000000000003</v>
      </c>
      <c r="F3" s="165">
        <f t="shared" ref="F3:F66" si="0">D3*E3</f>
        <v>174598.755</v>
      </c>
      <c r="G3" s="166">
        <v>98</v>
      </c>
      <c r="H3" s="194">
        <v>0</v>
      </c>
    </row>
    <row r="4" spans="1:8" ht="15.75" thickBot="1" x14ac:dyDescent="0.3">
      <c r="A4" s="164" t="s">
        <v>1617</v>
      </c>
      <c r="B4" s="164" t="s">
        <v>344</v>
      </c>
      <c r="C4" s="219" t="s">
        <v>1812</v>
      </c>
      <c r="D4" s="199">
        <v>3000</v>
      </c>
      <c r="E4" s="168">
        <v>5.117</v>
      </c>
      <c r="F4" s="165">
        <f t="shared" si="0"/>
        <v>15351</v>
      </c>
      <c r="G4" s="166">
        <f>F4*20%*2%</f>
        <v>61.404000000000003</v>
      </c>
      <c r="H4" s="194">
        <v>0</v>
      </c>
    </row>
    <row r="5" spans="1:8" ht="15.75" thickBot="1" x14ac:dyDescent="0.3">
      <c r="A5" s="164" t="s">
        <v>1618</v>
      </c>
      <c r="B5" s="164" t="s">
        <v>344</v>
      </c>
      <c r="C5" s="219" t="s">
        <v>1812</v>
      </c>
      <c r="D5" s="199">
        <v>5230</v>
      </c>
      <c r="E5" s="168">
        <v>5.1340000000000003</v>
      </c>
      <c r="F5" s="165">
        <f t="shared" si="0"/>
        <v>26850.820000000003</v>
      </c>
      <c r="G5" s="166">
        <f>F5*2%*20%</f>
        <v>107.40328000000002</v>
      </c>
      <c r="H5" s="194">
        <v>0</v>
      </c>
    </row>
    <row r="6" spans="1:8" ht="15.75" thickBot="1" x14ac:dyDescent="0.3">
      <c r="A6" s="164" t="s">
        <v>1619</v>
      </c>
      <c r="B6" s="164" t="s">
        <v>120</v>
      </c>
      <c r="C6" s="219" t="s">
        <v>1812</v>
      </c>
      <c r="D6" s="199">
        <v>3225</v>
      </c>
      <c r="E6" s="168">
        <v>5.1070000000000002</v>
      </c>
      <c r="F6" s="165">
        <f t="shared" si="0"/>
        <v>16470.075000000001</v>
      </c>
      <c r="G6" s="166">
        <v>65.88</v>
      </c>
      <c r="H6" s="194">
        <v>0</v>
      </c>
    </row>
    <row r="7" spans="1:8" ht="15.75" thickBot="1" x14ac:dyDescent="0.3">
      <c r="A7" s="164" t="s">
        <v>1620</v>
      </c>
      <c r="B7" s="164" t="s">
        <v>120</v>
      </c>
      <c r="C7" s="219" t="s">
        <v>1812</v>
      </c>
      <c r="D7" s="199">
        <v>2532.08</v>
      </c>
      <c r="E7" s="168">
        <v>5.1070000000000002</v>
      </c>
      <c r="F7" s="165">
        <f t="shared" si="0"/>
        <v>12931.332560000001</v>
      </c>
      <c r="G7" s="166">
        <v>51.72</v>
      </c>
      <c r="H7" s="194">
        <v>0</v>
      </c>
    </row>
    <row r="8" spans="1:8" ht="15.75" thickBot="1" x14ac:dyDescent="0.3">
      <c r="A8" s="164" t="s">
        <v>1621</v>
      </c>
      <c r="B8" s="164" t="s">
        <v>120</v>
      </c>
      <c r="C8" s="219" t="s">
        <v>1812</v>
      </c>
      <c r="D8" s="199">
        <v>2020</v>
      </c>
      <c r="E8" s="168">
        <v>5.125</v>
      </c>
      <c r="F8" s="165">
        <f t="shared" si="0"/>
        <v>10352.5</v>
      </c>
      <c r="G8" s="166">
        <v>41.41</v>
      </c>
      <c r="H8" s="194">
        <v>0</v>
      </c>
    </row>
    <row r="9" spans="1:8" ht="15.75" thickBot="1" x14ac:dyDescent="0.3">
      <c r="A9" s="164" t="s">
        <v>1622</v>
      </c>
      <c r="B9" s="164" t="s">
        <v>120</v>
      </c>
      <c r="C9" s="219" t="s">
        <v>1812</v>
      </c>
      <c r="D9" s="199">
        <v>3225</v>
      </c>
      <c r="E9" s="168">
        <v>5.1379999999999999</v>
      </c>
      <c r="F9" s="165">
        <f t="shared" si="0"/>
        <v>16570.05</v>
      </c>
      <c r="G9" s="166">
        <v>66.28</v>
      </c>
      <c r="H9" s="194">
        <v>0</v>
      </c>
    </row>
    <row r="10" spans="1:8" ht="15.75" thickBot="1" x14ac:dyDescent="0.3">
      <c r="A10" s="164" t="s">
        <v>1623</v>
      </c>
      <c r="B10" s="164" t="s">
        <v>120</v>
      </c>
      <c r="C10" s="219" t="s">
        <v>1812</v>
      </c>
      <c r="D10" s="199">
        <v>3225</v>
      </c>
      <c r="E10" s="168">
        <v>5.0789999999999997</v>
      </c>
      <c r="F10" s="165">
        <f t="shared" si="0"/>
        <v>16379.775</v>
      </c>
      <c r="G10" s="166">
        <v>65.510000000000005</v>
      </c>
      <c r="H10" s="194">
        <v>0</v>
      </c>
    </row>
    <row r="11" spans="1:8" ht="15.75" thickBot="1" x14ac:dyDescent="0.3">
      <c r="A11" s="164" t="s">
        <v>1624</v>
      </c>
      <c r="B11" s="164" t="s">
        <v>656</v>
      </c>
      <c r="C11" s="219" t="s">
        <v>1813</v>
      </c>
      <c r="D11" s="200">
        <v>266.5</v>
      </c>
      <c r="E11" s="168">
        <v>5.4790000000000001</v>
      </c>
      <c r="F11" s="165">
        <f t="shared" si="0"/>
        <v>1460.1535000000001</v>
      </c>
      <c r="G11" s="166">
        <v>110</v>
      </c>
      <c r="H11" s="194">
        <v>0</v>
      </c>
    </row>
    <row r="12" spans="1:8" ht="15.75" thickBot="1" x14ac:dyDescent="0.3">
      <c r="A12" s="164" t="s">
        <v>1625</v>
      </c>
      <c r="B12" s="164" t="s">
        <v>120</v>
      </c>
      <c r="C12" s="219" t="s">
        <v>1814</v>
      </c>
      <c r="D12" s="199">
        <v>1750</v>
      </c>
      <c r="E12" s="168">
        <v>5.22</v>
      </c>
      <c r="F12" s="165">
        <f t="shared" si="0"/>
        <v>9135</v>
      </c>
      <c r="G12" s="166">
        <v>36.54</v>
      </c>
      <c r="H12" s="194">
        <v>0</v>
      </c>
    </row>
    <row r="13" spans="1:8" ht="15.75" thickBot="1" x14ac:dyDescent="0.3">
      <c r="A13" s="164" t="s">
        <v>1626</v>
      </c>
      <c r="B13" s="164" t="s">
        <v>778</v>
      </c>
      <c r="C13" s="219" t="s">
        <v>1812</v>
      </c>
      <c r="D13" s="201">
        <v>1400</v>
      </c>
      <c r="E13" s="168">
        <v>5.2409999999999997</v>
      </c>
      <c r="F13" s="165">
        <f t="shared" si="0"/>
        <v>7337.4</v>
      </c>
      <c r="G13" s="166">
        <v>98</v>
      </c>
      <c r="H13" s="194">
        <v>0</v>
      </c>
    </row>
    <row r="14" spans="1:8" ht="15.75" thickBot="1" x14ac:dyDescent="0.3">
      <c r="A14" s="164" t="s">
        <v>1627</v>
      </c>
      <c r="B14" s="164" t="s">
        <v>778</v>
      </c>
      <c r="C14" s="219" t="s">
        <v>1812</v>
      </c>
      <c r="D14" s="202">
        <v>460</v>
      </c>
      <c r="E14" s="168">
        <v>5.6280000000000001</v>
      </c>
      <c r="F14" s="165">
        <f t="shared" si="0"/>
        <v>2588.88</v>
      </c>
      <c r="G14" s="166">
        <v>22</v>
      </c>
      <c r="H14" s="194">
        <v>0</v>
      </c>
    </row>
    <row r="15" spans="1:8" ht="15.75" thickBot="1" x14ac:dyDescent="0.3">
      <c r="A15" s="164" t="s">
        <v>1628</v>
      </c>
      <c r="B15" s="164" t="s">
        <v>120</v>
      </c>
      <c r="C15" s="219" t="s">
        <v>1812</v>
      </c>
      <c r="D15" s="198">
        <v>2100</v>
      </c>
      <c r="E15" s="168">
        <v>5.67</v>
      </c>
      <c r="F15" s="165">
        <f t="shared" si="0"/>
        <v>11907</v>
      </c>
      <c r="G15" s="166">
        <v>47.62</v>
      </c>
      <c r="H15" s="194">
        <v>0</v>
      </c>
    </row>
    <row r="16" spans="1:8" ht="15.75" thickBot="1" x14ac:dyDescent="0.3">
      <c r="A16" s="164" t="s">
        <v>1629</v>
      </c>
      <c r="B16" s="164" t="s">
        <v>1630</v>
      </c>
      <c r="C16" s="219" t="s">
        <v>1814</v>
      </c>
      <c r="D16" s="199">
        <v>2220</v>
      </c>
      <c r="E16" s="168">
        <v>5.2690000000000001</v>
      </c>
      <c r="F16" s="165">
        <f t="shared" si="0"/>
        <v>11697.18</v>
      </c>
      <c r="G16" s="166">
        <f>F16*2%*20%</f>
        <v>46.788720000000005</v>
      </c>
      <c r="H16" s="194">
        <v>0</v>
      </c>
    </row>
    <row r="17" spans="1:8" ht="15.75" thickBot="1" x14ac:dyDescent="0.3">
      <c r="A17" s="164" t="s">
        <v>1631</v>
      </c>
      <c r="B17" s="164" t="s">
        <v>689</v>
      </c>
      <c r="C17" s="219" t="s">
        <v>1813</v>
      </c>
      <c r="D17" s="202">
        <v>24695.35</v>
      </c>
      <c r="E17" s="168">
        <v>5.5179999999999998</v>
      </c>
      <c r="F17" s="165">
        <f t="shared" si="0"/>
        <v>136268.94129999998</v>
      </c>
      <c r="G17" s="166">
        <v>110</v>
      </c>
      <c r="H17" s="194">
        <v>0</v>
      </c>
    </row>
    <row r="18" spans="1:8" ht="15.75" thickBot="1" x14ac:dyDescent="0.3">
      <c r="A18" s="164" t="s">
        <v>743</v>
      </c>
      <c r="B18" s="164" t="s">
        <v>656</v>
      </c>
      <c r="C18" s="219" t="s">
        <v>1813</v>
      </c>
      <c r="D18" s="203">
        <v>9537</v>
      </c>
      <c r="E18" s="168">
        <v>5.22</v>
      </c>
      <c r="F18" s="165">
        <f t="shared" si="0"/>
        <v>49783.14</v>
      </c>
      <c r="G18" s="166">
        <v>110</v>
      </c>
      <c r="H18" s="194">
        <v>0</v>
      </c>
    </row>
    <row r="19" spans="1:8" ht="15.75" thickBot="1" x14ac:dyDescent="0.3">
      <c r="A19" s="164" t="s">
        <v>1632</v>
      </c>
      <c r="B19" s="164" t="s">
        <v>1633</v>
      </c>
      <c r="C19" s="219" t="s">
        <v>1813</v>
      </c>
      <c r="D19" s="203">
        <v>258012</v>
      </c>
      <c r="E19" s="168">
        <v>5.1980000000000004</v>
      </c>
      <c r="F19" s="165">
        <f t="shared" si="0"/>
        <v>1341146.3760000002</v>
      </c>
      <c r="G19" s="166">
        <v>110</v>
      </c>
      <c r="H19" s="194">
        <v>0</v>
      </c>
    </row>
    <row r="20" spans="1:8" ht="15.75" thickBot="1" x14ac:dyDescent="0.3">
      <c r="A20" s="164" t="s">
        <v>1634</v>
      </c>
      <c r="B20" s="164" t="s">
        <v>120</v>
      </c>
      <c r="C20" s="219" t="s">
        <v>1812</v>
      </c>
      <c r="D20" s="199">
        <v>3225</v>
      </c>
      <c r="E20" s="168">
        <v>5.2649999999999997</v>
      </c>
      <c r="F20" s="165">
        <f t="shared" si="0"/>
        <v>16979.625</v>
      </c>
      <c r="G20" s="166">
        <v>66.709999999999994</v>
      </c>
      <c r="H20" s="194">
        <v>0</v>
      </c>
    </row>
    <row r="21" spans="1:8" ht="15.75" thickBot="1" x14ac:dyDescent="0.3">
      <c r="A21" s="164" t="s">
        <v>1635</v>
      </c>
      <c r="B21" s="164" t="s">
        <v>120</v>
      </c>
      <c r="C21" s="219" t="s">
        <v>1812</v>
      </c>
      <c r="D21" s="199">
        <v>1805</v>
      </c>
      <c r="E21" s="168">
        <v>5.1740000000000004</v>
      </c>
      <c r="F21" s="165">
        <f t="shared" si="0"/>
        <v>9339.0700000000015</v>
      </c>
      <c r="G21" s="166">
        <v>37.35</v>
      </c>
      <c r="H21" s="194">
        <v>0</v>
      </c>
    </row>
    <row r="22" spans="1:8" ht="15.75" thickBot="1" x14ac:dyDescent="0.3">
      <c r="A22" s="164" t="s">
        <v>1636</v>
      </c>
      <c r="B22" s="164" t="s">
        <v>344</v>
      </c>
      <c r="C22" s="219" t="s">
        <v>1812</v>
      </c>
      <c r="D22" s="198">
        <v>27110</v>
      </c>
      <c r="E22" s="168">
        <v>5.5984999999999996</v>
      </c>
      <c r="F22" s="165">
        <f t="shared" si="0"/>
        <v>151775.33499999999</v>
      </c>
      <c r="G22" s="166">
        <v>98</v>
      </c>
      <c r="H22" s="194">
        <v>0</v>
      </c>
    </row>
    <row r="23" spans="1:8" ht="15.75" thickBot="1" x14ac:dyDescent="0.3">
      <c r="A23" s="164" t="s">
        <v>1637</v>
      </c>
      <c r="B23" s="164" t="s">
        <v>344</v>
      </c>
      <c r="C23" s="219" t="s">
        <v>1812</v>
      </c>
      <c r="D23" s="199">
        <v>25855</v>
      </c>
      <c r="E23" s="168">
        <v>5.2220000000000004</v>
      </c>
      <c r="F23" s="165">
        <f t="shared" si="0"/>
        <v>135014.81</v>
      </c>
      <c r="G23" s="166">
        <f>F23*2%*20%</f>
        <v>540.05924000000005</v>
      </c>
      <c r="H23" s="194">
        <v>0</v>
      </c>
    </row>
    <row r="24" spans="1:8" ht="15.75" thickBot="1" x14ac:dyDescent="0.3">
      <c r="A24" s="164" t="s">
        <v>1638</v>
      </c>
      <c r="B24" s="164" t="s">
        <v>344</v>
      </c>
      <c r="C24" s="219" t="s">
        <v>1812</v>
      </c>
      <c r="D24" s="199">
        <v>8385</v>
      </c>
      <c r="E24" s="168">
        <v>5.2089999999999996</v>
      </c>
      <c r="F24" s="165">
        <f t="shared" si="0"/>
        <v>43677.464999999997</v>
      </c>
      <c r="G24" s="166">
        <f>F24*2%*20%</f>
        <v>174.70985999999999</v>
      </c>
      <c r="H24" s="194">
        <v>0</v>
      </c>
    </row>
    <row r="25" spans="1:8" ht="15.75" thickBot="1" x14ac:dyDescent="0.3">
      <c r="A25" s="164" t="s">
        <v>1639</v>
      </c>
      <c r="B25" s="164" t="s">
        <v>344</v>
      </c>
      <c r="C25" s="219" t="s">
        <v>1812</v>
      </c>
      <c r="D25" s="199">
        <v>4270</v>
      </c>
      <c r="E25" s="168">
        <v>5.2060000000000004</v>
      </c>
      <c r="F25" s="165">
        <f t="shared" si="0"/>
        <v>22229.620000000003</v>
      </c>
      <c r="G25" s="166">
        <v>88.91</v>
      </c>
      <c r="H25" s="194">
        <v>0</v>
      </c>
    </row>
    <row r="26" spans="1:8" ht="15.75" thickBot="1" x14ac:dyDescent="0.3">
      <c r="A26" s="164" t="s">
        <v>845</v>
      </c>
      <c r="B26" s="164" t="s">
        <v>656</v>
      </c>
      <c r="C26" s="219" t="s">
        <v>1813</v>
      </c>
      <c r="D26" s="199">
        <v>6750</v>
      </c>
      <c r="E26" s="168">
        <v>5.2290000000000001</v>
      </c>
      <c r="F26" s="165">
        <f t="shared" si="0"/>
        <v>35295.75</v>
      </c>
      <c r="G26" s="166">
        <v>110</v>
      </c>
      <c r="H26" s="194">
        <v>0</v>
      </c>
    </row>
    <row r="27" spans="1:8" ht="15.75" thickBot="1" x14ac:dyDescent="0.3">
      <c r="A27" s="164" t="s">
        <v>1640</v>
      </c>
      <c r="B27" s="164" t="s">
        <v>344</v>
      </c>
      <c r="C27" s="219" t="s">
        <v>1814</v>
      </c>
      <c r="D27" s="199">
        <v>993</v>
      </c>
      <c r="E27" s="168">
        <v>5.2220000000000004</v>
      </c>
      <c r="F27" s="165">
        <f t="shared" si="0"/>
        <v>5185.4460000000008</v>
      </c>
      <c r="G27" s="166">
        <v>22</v>
      </c>
      <c r="H27" s="194">
        <v>0</v>
      </c>
    </row>
    <row r="28" spans="1:8" ht="15.75" thickBot="1" x14ac:dyDescent="0.3">
      <c r="A28" s="164" t="s">
        <v>1641</v>
      </c>
      <c r="B28" s="164" t="s">
        <v>344</v>
      </c>
      <c r="C28" s="219" t="s">
        <v>1812</v>
      </c>
      <c r="D28" s="199">
        <v>2750</v>
      </c>
      <c r="E28" s="168">
        <v>5.2220000000000004</v>
      </c>
      <c r="F28" s="165">
        <f t="shared" si="0"/>
        <v>14360.500000000002</v>
      </c>
      <c r="G28" s="166">
        <f>F28*2%*20%</f>
        <v>57.442000000000007</v>
      </c>
      <c r="H28" s="194">
        <v>0</v>
      </c>
    </row>
    <row r="29" spans="1:8" ht="15.75" thickBot="1" x14ac:dyDescent="0.3">
      <c r="A29" s="167" t="s">
        <v>1642</v>
      </c>
      <c r="B29" s="164" t="s">
        <v>344</v>
      </c>
      <c r="C29" s="219" t="s">
        <v>1812</v>
      </c>
      <c r="D29" s="199">
        <v>2665</v>
      </c>
      <c r="E29" s="168">
        <v>5.218</v>
      </c>
      <c r="F29" s="165">
        <f t="shared" si="0"/>
        <v>13905.97</v>
      </c>
      <c r="G29" s="166">
        <v>55.62</v>
      </c>
      <c r="H29" s="194">
        <v>0</v>
      </c>
    </row>
    <row r="30" spans="1:8" ht="15.75" thickBot="1" x14ac:dyDescent="0.3">
      <c r="A30" s="164" t="s">
        <v>1643</v>
      </c>
      <c r="B30" s="164" t="s">
        <v>344</v>
      </c>
      <c r="C30" s="219" t="s">
        <v>1812</v>
      </c>
      <c r="D30" s="202">
        <v>947.5</v>
      </c>
      <c r="E30" s="168">
        <v>5.5389999999999997</v>
      </c>
      <c r="F30" s="165">
        <f t="shared" si="0"/>
        <v>5248.2024999999994</v>
      </c>
      <c r="G30" s="166">
        <v>22</v>
      </c>
      <c r="H30" s="194">
        <v>0</v>
      </c>
    </row>
    <row r="31" spans="1:8" ht="15.75" thickBot="1" x14ac:dyDescent="0.3">
      <c r="A31" s="164" t="s">
        <v>1644</v>
      </c>
      <c r="B31" s="164" t="s">
        <v>120</v>
      </c>
      <c r="C31" s="219" t="s">
        <v>1812</v>
      </c>
      <c r="D31" s="199">
        <v>2483.25</v>
      </c>
      <c r="E31" s="168">
        <v>5.1870000000000003</v>
      </c>
      <c r="F31" s="165">
        <f t="shared" si="0"/>
        <v>12880.617750000001</v>
      </c>
      <c r="G31" s="166">
        <v>51.52</v>
      </c>
      <c r="H31" s="194">
        <v>0</v>
      </c>
    </row>
    <row r="32" spans="1:8" ht="15.75" thickBot="1" x14ac:dyDescent="0.3">
      <c r="A32" s="164" t="s">
        <v>1645</v>
      </c>
      <c r="B32" s="164" t="s">
        <v>656</v>
      </c>
      <c r="C32" s="219" t="s">
        <v>1812</v>
      </c>
      <c r="D32" s="199">
        <v>704</v>
      </c>
      <c r="E32" s="168">
        <v>5.2140000000000004</v>
      </c>
      <c r="F32" s="165">
        <f t="shared" si="0"/>
        <v>3670.6560000000004</v>
      </c>
      <c r="G32" s="166">
        <v>22</v>
      </c>
      <c r="H32" s="194">
        <v>0</v>
      </c>
    </row>
    <row r="33" spans="1:8" ht="15.75" thickBot="1" x14ac:dyDescent="0.3">
      <c r="A33" s="164" t="s">
        <v>1646</v>
      </c>
      <c r="B33" s="164" t="s">
        <v>344</v>
      </c>
      <c r="C33" s="219" t="s">
        <v>1812</v>
      </c>
      <c r="D33" s="199">
        <v>13850</v>
      </c>
      <c r="E33" s="168">
        <v>5.1870000000000003</v>
      </c>
      <c r="F33" s="165">
        <f t="shared" si="0"/>
        <v>71839.95</v>
      </c>
      <c r="G33" s="166">
        <v>98</v>
      </c>
      <c r="H33" s="194">
        <v>0</v>
      </c>
    </row>
    <row r="34" spans="1:8" ht="15.75" thickBot="1" x14ac:dyDescent="0.3">
      <c r="A34" s="164" t="s">
        <v>1647</v>
      </c>
      <c r="B34" s="164" t="s">
        <v>656</v>
      </c>
      <c r="C34" s="219" t="s">
        <v>1813</v>
      </c>
      <c r="D34" s="199">
        <v>43425</v>
      </c>
      <c r="E34" s="168">
        <v>5.2539999999999996</v>
      </c>
      <c r="F34" s="165">
        <f t="shared" si="0"/>
        <v>228154.94999999998</v>
      </c>
      <c r="G34" s="166">
        <v>110</v>
      </c>
      <c r="H34" s="194">
        <v>0</v>
      </c>
    </row>
    <row r="35" spans="1:8" ht="15.75" thickBot="1" x14ac:dyDescent="0.3">
      <c r="A35" s="164" t="s">
        <v>1648</v>
      </c>
      <c r="B35" s="164" t="s">
        <v>433</v>
      </c>
      <c r="C35" s="219" t="s">
        <v>1812</v>
      </c>
      <c r="D35" s="199">
        <v>3225</v>
      </c>
      <c r="E35" s="168">
        <v>5.2670000000000003</v>
      </c>
      <c r="F35" s="165">
        <f t="shared" si="0"/>
        <v>16986.075000000001</v>
      </c>
      <c r="G35" s="166">
        <v>67.94</v>
      </c>
      <c r="H35" s="194">
        <v>0</v>
      </c>
    </row>
    <row r="36" spans="1:8" ht="15.75" thickBot="1" x14ac:dyDescent="0.3">
      <c r="A36" s="164" t="s">
        <v>432</v>
      </c>
      <c r="B36" s="164" t="s">
        <v>433</v>
      </c>
      <c r="C36" s="219" t="s">
        <v>1812</v>
      </c>
      <c r="D36" s="199">
        <v>2420</v>
      </c>
      <c r="E36" s="168">
        <v>5.2489999999999997</v>
      </c>
      <c r="F36" s="165">
        <f t="shared" si="0"/>
        <v>12702.58</v>
      </c>
      <c r="G36" s="166">
        <v>50.81</v>
      </c>
      <c r="H36" s="194">
        <v>0</v>
      </c>
    </row>
    <row r="37" spans="1:8" ht="15.75" thickBot="1" x14ac:dyDescent="0.3">
      <c r="A37" s="164" t="s">
        <v>655</v>
      </c>
      <c r="B37" s="164" t="s">
        <v>656</v>
      </c>
      <c r="C37" s="219" t="s">
        <v>1812</v>
      </c>
      <c r="D37" s="202">
        <v>1800</v>
      </c>
      <c r="E37" s="168">
        <v>5.6379999999999999</v>
      </c>
      <c r="F37" s="165">
        <f t="shared" si="0"/>
        <v>10148.4</v>
      </c>
      <c r="G37" s="166">
        <v>40.590000000000003</v>
      </c>
      <c r="H37" s="194">
        <v>0</v>
      </c>
    </row>
    <row r="38" spans="1:8" ht="15.75" thickBot="1" x14ac:dyDescent="0.3">
      <c r="A38" s="164" t="s">
        <v>1649</v>
      </c>
      <c r="B38" s="164" t="s">
        <v>344</v>
      </c>
      <c r="C38" s="219" t="s">
        <v>1812</v>
      </c>
      <c r="D38" s="198">
        <v>10815</v>
      </c>
      <c r="E38" s="168">
        <v>5.8209999999999997</v>
      </c>
      <c r="F38" s="165">
        <f t="shared" si="0"/>
        <v>62954.114999999998</v>
      </c>
      <c r="G38" s="166">
        <v>98</v>
      </c>
      <c r="H38" s="194">
        <v>0</v>
      </c>
    </row>
    <row r="39" spans="1:8" ht="15.75" thickBot="1" x14ac:dyDescent="0.3">
      <c r="A39" s="164" t="s">
        <v>1650</v>
      </c>
      <c r="B39" s="164" t="s">
        <v>778</v>
      </c>
      <c r="C39" s="219" t="s">
        <v>1812</v>
      </c>
      <c r="D39" s="202">
        <v>3681</v>
      </c>
      <c r="E39" s="168">
        <v>5.5739999999999998</v>
      </c>
      <c r="F39" s="165">
        <f t="shared" si="0"/>
        <v>20517.894</v>
      </c>
      <c r="G39" s="166">
        <v>98</v>
      </c>
      <c r="H39" s="194">
        <v>0</v>
      </c>
    </row>
    <row r="40" spans="1:8" ht="15.75" thickBot="1" x14ac:dyDescent="0.3">
      <c r="A40" s="164" t="s">
        <v>1651</v>
      </c>
      <c r="B40" s="164" t="s">
        <v>1652</v>
      </c>
      <c r="C40" s="219" t="s">
        <v>1813</v>
      </c>
      <c r="D40" s="199">
        <v>11921.17</v>
      </c>
      <c r="E40" s="168">
        <v>5.2619999999999996</v>
      </c>
      <c r="F40" s="165">
        <f t="shared" si="0"/>
        <v>62729.196539999997</v>
      </c>
      <c r="G40" s="166">
        <v>110</v>
      </c>
      <c r="H40" s="194">
        <v>0</v>
      </c>
    </row>
    <row r="41" spans="1:8" ht="15.75" thickBot="1" x14ac:dyDescent="0.3">
      <c r="A41" s="164" t="s">
        <v>1653</v>
      </c>
      <c r="B41" s="164" t="s">
        <v>1630</v>
      </c>
      <c r="C41" s="219" t="s">
        <v>1812</v>
      </c>
      <c r="D41" s="199">
        <v>3065</v>
      </c>
      <c r="E41" s="168">
        <v>5.2450000000000001</v>
      </c>
      <c r="F41" s="165">
        <f t="shared" si="0"/>
        <v>16075.925000000001</v>
      </c>
      <c r="G41" s="166">
        <v>64.3</v>
      </c>
      <c r="H41" s="194">
        <v>0</v>
      </c>
    </row>
    <row r="42" spans="1:8" ht="15.75" thickBot="1" x14ac:dyDescent="0.3">
      <c r="A42" s="164" t="s">
        <v>1654</v>
      </c>
      <c r="B42" s="164" t="s">
        <v>344</v>
      </c>
      <c r="C42" s="219" t="s">
        <v>1812</v>
      </c>
      <c r="D42" s="199">
        <v>10190</v>
      </c>
      <c r="E42" s="168">
        <v>5.3404999999999996</v>
      </c>
      <c r="F42" s="165">
        <f t="shared" si="0"/>
        <v>54419.694999999992</v>
      </c>
      <c r="G42" s="166">
        <v>98</v>
      </c>
      <c r="H42" s="194">
        <v>0</v>
      </c>
    </row>
    <row r="43" spans="1:8" ht="15.75" thickBot="1" x14ac:dyDescent="0.3">
      <c r="A43" s="164" t="s">
        <v>1655</v>
      </c>
      <c r="B43" s="164" t="s">
        <v>344</v>
      </c>
      <c r="C43" s="219" t="s">
        <v>1812</v>
      </c>
      <c r="D43" s="199">
        <v>6330</v>
      </c>
      <c r="E43" s="168">
        <v>5.3402000000000003</v>
      </c>
      <c r="F43" s="165">
        <f t="shared" si="0"/>
        <v>33803.466</v>
      </c>
      <c r="G43" s="166">
        <v>98</v>
      </c>
      <c r="H43" s="194">
        <v>0</v>
      </c>
    </row>
    <row r="44" spans="1:8" ht="15.75" thickBot="1" x14ac:dyDescent="0.3">
      <c r="A44" s="167" t="s">
        <v>1656</v>
      </c>
      <c r="B44" s="164" t="s">
        <v>344</v>
      </c>
      <c r="C44" s="219" t="s">
        <v>1812</v>
      </c>
      <c r="D44" s="199">
        <v>212.5</v>
      </c>
      <c r="E44" s="168">
        <v>5.6870000000000003</v>
      </c>
      <c r="F44" s="165">
        <f t="shared" si="0"/>
        <v>1208.4875</v>
      </c>
      <c r="G44" s="166">
        <v>22</v>
      </c>
      <c r="H44" s="194">
        <v>0</v>
      </c>
    </row>
    <row r="45" spans="1:8" ht="15.75" thickBot="1" x14ac:dyDescent="0.3">
      <c r="A45" s="164" t="s">
        <v>1657</v>
      </c>
      <c r="B45" s="164" t="s">
        <v>344</v>
      </c>
      <c r="C45" s="219" t="s">
        <v>1812</v>
      </c>
      <c r="D45" s="199">
        <v>2000</v>
      </c>
      <c r="E45" s="168">
        <v>5.2629999999999999</v>
      </c>
      <c r="F45" s="165">
        <f t="shared" si="0"/>
        <v>10526</v>
      </c>
      <c r="G45" s="166">
        <v>98</v>
      </c>
      <c r="H45" s="194">
        <v>0</v>
      </c>
    </row>
    <row r="46" spans="1:8" ht="15.75" thickBot="1" x14ac:dyDescent="0.3">
      <c r="A46" s="164" t="s">
        <v>1658</v>
      </c>
      <c r="B46" s="164" t="s">
        <v>344</v>
      </c>
      <c r="C46" s="219" t="s">
        <v>1812</v>
      </c>
      <c r="D46" s="204">
        <v>2110</v>
      </c>
      <c r="E46" s="168">
        <v>6.4604999999999997</v>
      </c>
      <c r="F46" s="165">
        <f t="shared" si="0"/>
        <v>13631.654999999999</v>
      </c>
      <c r="G46" s="166">
        <v>98</v>
      </c>
      <c r="H46" s="194">
        <v>0</v>
      </c>
    </row>
    <row r="47" spans="1:8" ht="15.75" thickBot="1" x14ac:dyDescent="0.3">
      <c r="A47" s="164" t="s">
        <v>1659</v>
      </c>
      <c r="B47" s="164" t="s">
        <v>344</v>
      </c>
      <c r="C47" s="219" t="s">
        <v>1812</v>
      </c>
      <c r="D47" s="205">
        <v>8310</v>
      </c>
      <c r="E47" s="168">
        <v>5.7350000000000003</v>
      </c>
      <c r="F47" s="165">
        <f t="shared" si="0"/>
        <v>47657.850000000006</v>
      </c>
      <c r="G47" s="166">
        <f>F47*2%*20%</f>
        <v>190.63140000000004</v>
      </c>
      <c r="H47" s="194">
        <v>0</v>
      </c>
    </row>
    <row r="48" spans="1:8" ht="15.75" thickBot="1" x14ac:dyDescent="0.3">
      <c r="A48" s="164" t="s">
        <v>1660</v>
      </c>
      <c r="B48" s="164" t="s">
        <v>344</v>
      </c>
      <c r="C48" s="219" t="s">
        <v>1812</v>
      </c>
      <c r="D48" s="199">
        <v>1805</v>
      </c>
      <c r="E48" s="168">
        <v>5.2539999999999996</v>
      </c>
      <c r="F48" s="165">
        <f t="shared" si="0"/>
        <v>9483.4699999999993</v>
      </c>
      <c r="G48" s="166">
        <f>F48*2%*20%</f>
        <v>37.933880000000002</v>
      </c>
      <c r="H48" s="194">
        <v>0</v>
      </c>
    </row>
    <row r="49" spans="1:8" ht="15.75" thickBot="1" x14ac:dyDescent="0.3">
      <c r="A49" s="164" t="s">
        <v>1661</v>
      </c>
      <c r="B49" s="164" t="s">
        <v>1662</v>
      </c>
      <c r="C49" s="219" t="s">
        <v>1812</v>
      </c>
      <c r="D49" s="202">
        <v>1500</v>
      </c>
      <c r="E49" s="168">
        <v>5.5330000000000004</v>
      </c>
      <c r="F49" s="165">
        <f t="shared" si="0"/>
        <v>8299.5</v>
      </c>
      <c r="G49" s="166">
        <v>98</v>
      </c>
      <c r="H49" s="194">
        <v>0</v>
      </c>
    </row>
    <row r="50" spans="1:8" ht="15.75" thickBot="1" x14ac:dyDescent="0.3">
      <c r="A50" s="164" t="s">
        <v>1663</v>
      </c>
      <c r="B50" s="164" t="s">
        <v>1630</v>
      </c>
      <c r="C50" s="219" t="s">
        <v>1812</v>
      </c>
      <c r="D50" s="199">
        <v>1935</v>
      </c>
      <c r="E50" s="168">
        <v>5.3079999999999998</v>
      </c>
      <c r="F50" s="165">
        <f t="shared" si="0"/>
        <v>10270.98</v>
      </c>
      <c r="G50" s="166">
        <f>F50*20%*2%</f>
        <v>41.083919999999999</v>
      </c>
      <c r="H50" s="194">
        <v>0</v>
      </c>
    </row>
    <row r="51" spans="1:8" ht="15.75" thickBot="1" x14ac:dyDescent="0.3">
      <c r="A51" s="164" t="s">
        <v>1664</v>
      </c>
      <c r="B51" s="164" t="s">
        <v>120</v>
      </c>
      <c r="C51" s="219" t="s">
        <v>1813</v>
      </c>
      <c r="D51" s="199">
        <v>191250.5</v>
      </c>
      <c r="E51" s="168">
        <v>5.0644999999999998</v>
      </c>
      <c r="F51" s="165">
        <f t="shared" si="0"/>
        <v>968588.15724999993</v>
      </c>
      <c r="G51" s="166">
        <v>110</v>
      </c>
      <c r="H51" s="194">
        <v>0</v>
      </c>
    </row>
    <row r="52" spans="1:8" ht="15.75" thickBot="1" x14ac:dyDescent="0.3">
      <c r="A52" s="164" t="s">
        <v>1665</v>
      </c>
      <c r="B52" s="164" t="s">
        <v>1666</v>
      </c>
      <c r="C52" s="219" t="s">
        <v>1812</v>
      </c>
      <c r="D52" s="205">
        <v>1120</v>
      </c>
      <c r="E52" s="168">
        <v>5.58</v>
      </c>
      <c r="F52" s="165">
        <f t="shared" si="0"/>
        <v>6249.6</v>
      </c>
      <c r="G52" s="166">
        <v>24.99</v>
      </c>
      <c r="H52" s="194">
        <v>0</v>
      </c>
    </row>
    <row r="53" spans="1:8" ht="15.75" thickBot="1" x14ac:dyDescent="0.3">
      <c r="A53" s="164" t="s">
        <v>1667</v>
      </c>
      <c r="B53" s="164" t="s">
        <v>656</v>
      </c>
      <c r="C53" s="219" t="s">
        <v>1812</v>
      </c>
      <c r="D53" s="202">
        <v>250</v>
      </c>
      <c r="E53" s="168">
        <v>5.6879999999999997</v>
      </c>
      <c r="F53" s="165">
        <f t="shared" si="0"/>
        <v>1422</v>
      </c>
      <c r="G53" s="166">
        <v>22</v>
      </c>
      <c r="H53" s="194">
        <v>0</v>
      </c>
    </row>
    <row r="54" spans="1:8" ht="15.75" thickBot="1" x14ac:dyDescent="0.3">
      <c r="A54" s="164" t="s">
        <v>1668</v>
      </c>
      <c r="B54" s="164" t="s">
        <v>1669</v>
      </c>
      <c r="C54" s="219" t="s">
        <v>1813</v>
      </c>
      <c r="D54" s="199">
        <v>47882</v>
      </c>
      <c r="E54" s="168">
        <v>4.9794999999999998</v>
      </c>
      <c r="F54" s="165">
        <f t="shared" si="0"/>
        <v>238428.41899999999</v>
      </c>
      <c r="G54" s="166">
        <v>110</v>
      </c>
      <c r="H54" s="194">
        <v>0</v>
      </c>
    </row>
    <row r="55" spans="1:8" ht="15.75" thickBot="1" x14ac:dyDescent="0.3">
      <c r="A55" s="164" t="s">
        <v>1670</v>
      </c>
      <c r="B55" s="164" t="s">
        <v>433</v>
      </c>
      <c r="C55" s="219" t="s">
        <v>1812</v>
      </c>
      <c r="D55" s="199">
        <v>2495</v>
      </c>
      <c r="E55" s="168">
        <v>5.0780000000000003</v>
      </c>
      <c r="F55" s="165">
        <f t="shared" si="0"/>
        <v>12669.61</v>
      </c>
      <c r="G55" s="166">
        <v>50.67</v>
      </c>
      <c r="H55" s="194">
        <v>0</v>
      </c>
    </row>
    <row r="56" spans="1:8" ht="15.75" thickBot="1" x14ac:dyDescent="0.3">
      <c r="A56" s="164" t="s">
        <v>1671</v>
      </c>
      <c r="B56" s="164" t="s">
        <v>778</v>
      </c>
      <c r="C56" s="219" t="s">
        <v>30</v>
      </c>
      <c r="D56" s="206">
        <v>6400</v>
      </c>
      <c r="E56" s="168">
        <v>3.851</v>
      </c>
      <c r="F56" s="165">
        <f t="shared" si="0"/>
        <v>24646.400000000001</v>
      </c>
      <c r="G56" s="166">
        <f>F56*2%*20%</f>
        <v>98.585600000000014</v>
      </c>
      <c r="H56" s="194">
        <v>0</v>
      </c>
    </row>
    <row r="57" spans="1:8" ht="15.75" thickBot="1" x14ac:dyDescent="0.3">
      <c r="A57" s="164" t="s">
        <v>1672</v>
      </c>
      <c r="B57" s="164" t="s">
        <v>120</v>
      </c>
      <c r="C57" s="219" t="s">
        <v>1812</v>
      </c>
      <c r="D57" s="205">
        <v>2200</v>
      </c>
      <c r="E57" s="168">
        <v>5.58</v>
      </c>
      <c r="F57" s="165">
        <f t="shared" si="0"/>
        <v>12276</v>
      </c>
      <c r="G57" s="166">
        <v>49.1</v>
      </c>
      <c r="H57" s="194">
        <v>0</v>
      </c>
    </row>
    <row r="58" spans="1:8" ht="15.75" thickBot="1" x14ac:dyDescent="0.3">
      <c r="A58" s="164" t="s">
        <v>1673</v>
      </c>
      <c r="B58" s="164" t="s">
        <v>1674</v>
      </c>
      <c r="C58" s="219" t="s">
        <v>1812</v>
      </c>
      <c r="D58" s="205">
        <v>1600</v>
      </c>
      <c r="E58" s="168">
        <v>5.69</v>
      </c>
      <c r="F58" s="165">
        <f t="shared" si="0"/>
        <v>9104</v>
      </c>
      <c r="G58" s="166">
        <f>F58*2%*20%</f>
        <v>36.416000000000004</v>
      </c>
      <c r="H58" s="194">
        <v>0</v>
      </c>
    </row>
    <row r="59" spans="1:8" ht="15.75" thickBot="1" x14ac:dyDescent="0.3">
      <c r="A59" s="164" t="s">
        <v>1675</v>
      </c>
      <c r="B59" s="164" t="s">
        <v>344</v>
      </c>
      <c r="C59" s="219" t="s">
        <v>1812</v>
      </c>
      <c r="D59" s="199">
        <v>580</v>
      </c>
      <c r="E59" s="168">
        <v>5.0780000000000003</v>
      </c>
      <c r="F59" s="165">
        <f t="shared" si="0"/>
        <v>2945.2400000000002</v>
      </c>
      <c r="G59" s="166">
        <v>22</v>
      </c>
      <c r="H59" s="194">
        <v>0</v>
      </c>
    </row>
    <row r="60" spans="1:8" ht="15.75" thickBot="1" x14ac:dyDescent="0.3">
      <c r="A60" s="164" t="s">
        <v>1676</v>
      </c>
      <c r="B60" s="164" t="s">
        <v>344</v>
      </c>
      <c r="C60" s="219" t="s">
        <v>1812</v>
      </c>
      <c r="D60" s="202">
        <v>2019</v>
      </c>
      <c r="E60" s="168">
        <v>5.6070000000000002</v>
      </c>
      <c r="F60" s="165">
        <f t="shared" si="0"/>
        <v>11320.533000000001</v>
      </c>
      <c r="G60" s="166">
        <v>45.28</v>
      </c>
      <c r="H60" s="194">
        <v>0</v>
      </c>
    </row>
    <row r="61" spans="1:8" ht="15.75" thickBot="1" x14ac:dyDescent="0.3">
      <c r="A61" s="164" t="s">
        <v>1677</v>
      </c>
      <c r="B61" s="164" t="s">
        <v>344</v>
      </c>
      <c r="C61" s="219" t="s">
        <v>1812</v>
      </c>
      <c r="D61" s="199">
        <v>1860</v>
      </c>
      <c r="E61" s="168">
        <v>5.0780000000000003</v>
      </c>
      <c r="F61" s="165">
        <f t="shared" si="0"/>
        <v>9445.08</v>
      </c>
      <c r="G61" s="166">
        <v>37.78</v>
      </c>
      <c r="H61" s="194">
        <v>0</v>
      </c>
    </row>
    <row r="62" spans="1:8" ht="15.75" thickBot="1" x14ac:dyDescent="0.3">
      <c r="A62" s="164" t="s">
        <v>1678</v>
      </c>
      <c r="B62" s="164" t="s">
        <v>120</v>
      </c>
      <c r="C62" s="219" t="s">
        <v>1812</v>
      </c>
      <c r="D62" s="199">
        <v>3900</v>
      </c>
      <c r="E62" s="168">
        <v>5.0797999999999996</v>
      </c>
      <c r="F62" s="165">
        <f t="shared" si="0"/>
        <v>19811.219999999998</v>
      </c>
      <c r="G62" s="166">
        <f>F62*2%*20%</f>
        <v>79.244879999999995</v>
      </c>
      <c r="H62" s="194">
        <v>0</v>
      </c>
    </row>
    <row r="63" spans="1:8" ht="15.75" thickBot="1" x14ac:dyDescent="0.3">
      <c r="A63" s="164" t="s">
        <v>1679</v>
      </c>
      <c r="B63" s="164" t="s">
        <v>344</v>
      </c>
      <c r="C63" s="219" t="s">
        <v>1812</v>
      </c>
      <c r="D63" s="199">
        <v>5650</v>
      </c>
      <c r="E63" s="168">
        <v>5.0179999999999998</v>
      </c>
      <c r="F63" s="165">
        <f t="shared" si="0"/>
        <v>28351.699999999997</v>
      </c>
      <c r="G63" s="166">
        <f>F63*2%*20%</f>
        <v>113.4068</v>
      </c>
      <c r="H63" s="194">
        <v>0</v>
      </c>
    </row>
    <row r="64" spans="1:8" ht="15.75" thickBot="1" x14ac:dyDescent="0.3">
      <c r="A64" s="167" t="s">
        <v>1680</v>
      </c>
      <c r="B64" s="164" t="s">
        <v>344</v>
      </c>
      <c r="C64" s="219" t="s">
        <v>1812</v>
      </c>
      <c r="D64" s="199">
        <v>1935</v>
      </c>
      <c r="E64" s="168">
        <v>5.0780000000000003</v>
      </c>
      <c r="F64" s="165">
        <f t="shared" si="0"/>
        <v>9825.93</v>
      </c>
      <c r="G64" s="166">
        <v>37.14</v>
      </c>
      <c r="H64" s="194">
        <v>0</v>
      </c>
    </row>
    <row r="65" spans="1:8" ht="15.75" thickBot="1" x14ac:dyDescent="0.3">
      <c r="A65" s="164" t="s">
        <v>1681</v>
      </c>
      <c r="B65" s="164" t="s">
        <v>344</v>
      </c>
      <c r="C65" s="219" t="s">
        <v>1812</v>
      </c>
      <c r="D65" s="199">
        <v>1820</v>
      </c>
      <c r="E65" s="168">
        <v>4.99</v>
      </c>
      <c r="F65" s="165">
        <f t="shared" si="0"/>
        <v>9081.8000000000011</v>
      </c>
      <c r="G65" s="166">
        <v>36.32</v>
      </c>
      <c r="H65" s="194">
        <v>0</v>
      </c>
    </row>
    <row r="66" spans="1:8" ht="15.75" thickBot="1" x14ac:dyDescent="0.3">
      <c r="A66" s="164" t="s">
        <v>1682</v>
      </c>
      <c r="B66" s="164" t="s">
        <v>778</v>
      </c>
      <c r="C66" s="219" t="s">
        <v>1812</v>
      </c>
      <c r="D66" s="199">
        <v>462</v>
      </c>
      <c r="E66" s="168">
        <v>5.03</v>
      </c>
      <c r="F66" s="165">
        <f t="shared" si="0"/>
        <v>2323.86</v>
      </c>
      <c r="G66" s="166">
        <v>98</v>
      </c>
      <c r="H66" s="194">
        <v>0</v>
      </c>
    </row>
    <row r="67" spans="1:8" ht="15.75" thickBot="1" x14ac:dyDescent="0.3">
      <c r="A67" s="164" t="s">
        <v>1683</v>
      </c>
      <c r="B67" s="164" t="s">
        <v>1630</v>
      </c>
      <c r="C67" s="219" t="s">
        <v>1813</v>
      </c>
      <c r="D67" s="199">
        <v>394110</v>
      </c>
      <c r="E67" s="168">
        <v>4.9969999999999999</v>
      </c>
      <c r="F67" s="165">
        <f t="shared" ref="F67:F130" si="1">D67*E67</f>
        <v>1969367.67</v>
      </c>
      <c r="G67" s="166">
        <v>110</v>
      </c>
      <c r="H67" s="194">
        <v>0</v>
      </c>
    </row>
    <row r="68" spans="1:8" ht="15.75" thickBot="1" x14ac:dyDescent="0.3">
      <c r="A68" s="164" t="s">
        <v>1684</v>
      </c>
      <c r="B68" s="164" t="s">
        <v>1685</v>
      </c>
      <c r="C68" s="219" t="s">
        <v>1812</v>
      </c>
      <c r="D68" s="205">
        <v>1920</v>
      </c>
      <c r="E68" s="168">
        <v>5.55</v>
      </c>
      <c r="F68" s="165">
        <f t="shared" si="1"/>
        <v>10656</v>
      </c>
      <c r="G68" s="166">
        <v>98</v>
      </c>
      <c r="H68" s="194">
        <v>0</v>
      </c>
    </row>
    <row r="69" spans="1:8" ht="15.75" thickBot="1" x14ac:dyDescent="0.3">
      <c r="A69" s="164" t="s">
        <v>1686</v>
      </c>
      <c r="B69" s="164" t="s">
        <v>656</v>
      </c>
      <c r="C69" s="219" t="s">
        <v>1813</v>
      </c>
      <c r="D69" s="207">
        <v>110000</v>
      </c>
      <c r="E69" s="168">
        <v>4.9980000000000002</v>
      </c>
      <c r="F69" s="165">
        <f t="shared" si="1"/>
        <v>549780</v>
      </c>
      <c r="G69" s="166">
        <v>110</v>
      </c>
      <c r="H69" s="194">
        <v>0</v>
      </c>
    </row>
    <row r="70" spans="1:8" ht="15.75" thickBot="1" x14ac:dyDescent="0.3">
      <c r="A70" s="164" t="s">
        <v>1687</v>
      </c>
      <c r="B70" s="164" t="s">
        <v>344</v>
      </c>
      <c r="C70" s="219" t="s">
        <v>1812</v>
      </c>
      <c r="D70" s="207">
        <v>10430</v>
      </c>
      <c r="E70" s="168">
        <v>5.5129999999999999</v>
      </c>
      <c r="F70" s="165">
        <f t="shared" si="1"/>
        <v>57500.59</v>
      </c>
      <c r="G70" s="166">
        <v>98</v>
      </c>
      <c r="H70" s="194">
        <v>0</v>
      </c>
    </row>
    <row r="71" spans="1:8" ht="15.75" thickBot="1" x14ac:dyDescent="0.3">
      <c r="A71" s="164" t="s">
        <v>1688</v>
      </c>
      <c r="B71" s="164" t="s">
        <v>120</v>
      </c>
      <c r="C71" s="219" t="s">
        <v>1812</v>
      </c>
      <c r="D71" s="207">
        <v>2000</v>
      </c>
      <c r="E71" s="168">
        <v>5.0129999999999999</v>
      </c>
      <c r="F71" s="165">
        <f t="shared" si="1"/>
        <v>10026</v>
      </c>
      <c r="G71" s="166">
        <v>40.1</v>
      </c>
      <c r="H71" s="194">
        <v>0</v>
      </c>
    </row>
    <row r="72" spans="1:8" ht="15.75" thickBot="1" x14ac:dyDescent="0.3">
      <c r="A72" s="164" t="s">
        <v>1689</v>
      </c>
      <c r="B72" s="164" t="s">
        <v>344</v>
      </c>
      <c r="C72" s="219" t="s">
        <v>1814</v>
      </c>
      <c r="D72" s="208" t="s">
        <v>1690</v>
      </c>
      <c r="E72" s="168">
        <v>4.9470000000000001</v>
      </c>
      <c r="F72" s="165" t="e">
        <f t="shared" si="1"/>
        <v>#VALUE!</v>
      </c>
      <c r="G72" s="166">
        <v>51.34</v>
      </c>
      <c r="H72" s="194">
        <v>0</v>
      </c>
    </row>
    <row r="73" spans="1:8" ht="15.75" thickBot="1" x14ac:dyDescent="0.3">
      <c r="A73" s="164" t="s">
        <v>1691</v>
      </c>
      <c r="B73" s="164" t="s">
        <v>1554</v>
      </c>
      <c r="C73" s="219" t="s">
        <v>1812</v>
      </c>
      <c r="D73" s="202">
        <v>100</v>
      </c>
      <c r="E73" s="168">
        <v>5.4180000000000001</v>
      </c>
      <c r="F73" s="165">
        <f t="shared" si="1"/>
        <v>541.80000000000007</v>
      </c>
      <c r="G73" s="166">
        <v>22</v>
      </c>
      <c r="H73" s="194">
        <v>0</v>
      </c>
    </row>
    <row r="74" spans="1:8" ht="15.75" thickBot="1" x14ac:dyDescent="0.3">
      <c r="A74" s="164" t="s">
        <v>1692</v>
      </c>
      <c r="B74" s="164" t="s">
        <v>344</v>
      </c>
      <c r="C74" s="219" t="s">
        <v>1812</v>
      </c>
      <c r="D74" s="207">
        <v>1125</v>
      </c>
      <c r="E74" s="168">
        <v>4.9279999999999999</v>
      </c>
      <c r="F74" s="165">
        <f t="shared" si="1"/>
        <v>5544</v>
      </c>
      <c r="G74" s="166">
        <f>F74*2%*20%</f>
        <v>22.176000000000002</v>
      </c>
      <c r="H74" s="194">
        <v>0</v>
      </c>
    </row>
    <row r="75" spans="1:8" ht="15.75" thickBot="1" x14ac:dyDescent="0.3">
      <c r="A75" s="164" t="s">
        <v>1693</v>
      </c>
      <c r="B75" s="164" t="s">
        <v>344</v>
      </c>
      <c r="C75" s="219" t="s">
        <v>1812</v>
      </c>
      <c r="D75" s="207">
        <v>4725</v>
      </c>
      <c r="E75" s="168">
        <v>4.95</v>
      </c>
      <c r="F75" s="165">
        <f t="shared" si="1"/>
        <v>23388.75</v>
      </c>
      <c r="G75" s="166">
        <f>F75*2%*20%</f>
        <v>93.555000000000007</v>
      </c>
      <c r="H75" s="194">
        <v>0</v>
      </c>
    </row>
    <row r="76" spans="1:8" ht="15.75" thickBot="1" x14ac:dyDescent="0.3">
      <c r="A76" s="164" t="s">
        <v>1694</v>
      </c>
      <c r="B76" s="164" t="s">
        <v>344</v>
      </c>
      <c r="C76" s="219" t="s">
        <v>1812</v>
      </c>
      <c r="D76" s="199">
        <v>1290</v>
      </c>
      <c r="E76" s="168">
        <v>4.9850000000000003</v>
      </c>
      <c r="F76" s="165">
        <f t="shared" si="1"/>
        <v>6430.6500000000005</v>
      </c>
      <c r="G76" s="166">
        <v>98</v>
      </c>
      <c r="H76" s="194">
        <v>0</v>
      </c>
    </row>
    <row r="77" spans="1:8" ht="15.75" thickBot="1" x14ac:dyDescent="0.3">
      <c r="A77" s="164" t="s">
        <v>1695</v>
      </c>
      <c r="B77" s="164" t="s">
        <v>344</v>
      </c>
      <c r="C77" s="219" t="s">
        <v>1812</v>
      </c>
      <c r="D77" s="199">
        <v>2465</v>
      </c>
      <c r="E77" s="168">
        <v>4.9574999999999996</v>
      </c>
      <c r="F77" s="165">
        <f t="shared" si="1"/>
        <v>12220.237499999999</v>
      </c>
      <c r="G77" s="166">
        <v>48.88</v>
      </c>
      <c r="H77" s="194">
        <v>0</v>
      </c>
    </row>
    <row r="78" spans="1:8" ht="15.75" thickBot="1" x14ac:dyDescent="0.3">
      <c r="A78" s="164" t="s">
        <v>1696</v>
      </c>
      <c r="B78" s="164" t="s">
        <v>120</v>
      </c>
      <c r="C78" s="219" t="s">
        <v>1812</v>
      </c>
      <c r="D78" s="199">
        <v>3225</v>
      </c>
      <c r="E78" s="168">
        <v>5.0270000000000001</v>
      </c>
      <c r="F78" s="165">
        <f t="shared" si="1"/>
        <v>16212.075000000001</v>
      </c>
      <c r="G78" s="166">
        <v>98</v>
      </c>
      <c r="H78" s="194">
        <v>0</v>
      </c>
    </row>
    <row r="79" spans="1:8" ht="15.75" thickBot="1" x14ac:dyDescent="0.3">
      <c r="A79" s="164" t="s">
        <v>1697</v>
      </c>
      <c r="B79" s="164" t="s">
        <v>433</v>
      </c>
      <c r="C79" s="219" t="s">
        <v>1812</v>
      </c>
      <c r="D79" s="209">
        <v>200</v>
      </c>
      <c r="E79" s="168">
        <v>4.9984999999999999</v>
      </c>
      <c r="F79" s="165">
        <f t="shared" si="1"/>
        <v>999.7</v>
      </c>
      <c r="G79" s="166">
        <v>22</v>
      </c>
      <c r="H79" s="194">
        <v>0</v>
      </c>
    </row>
    <row r="80" spans="1:8" ht="15.75" thickBot="1" x14ac:dyDescent="0.3">
      <c r="A80" s="164" t="s">
        <v>1698</v>
      </c>
      <c r="B80" s="164" t="s">
        <v>120</v>
      </c>
      <c r="C80" s="219" t="s">
        <v>1812</v>
      </c>
      <c r="D80" s="205">
        <v>2100</v>
      </c>
      <c r="E80" s="168">
        <v>5.54</v>
      </c>
      <c r="F80" s="165">
        <f t="shared" si="1"/>
        <v>11634</v>
      </c>
      <c r="G80" s="166">
        <v>46.53</v>
      </c>
      <c r="H80" s="194">
        <v>0</v>
      </c>
    </row>
    <row r="81" spans="1:8" ht="15.75" thickBot="1" x14ac:dyDescent="0.3">
      <c r="A81" s="164" t="s">
        <v>1699</v>
      </c>
      <c r="B81" s="164" t="s">
        <v>1616</v>
      </c>
      <c r="C81" s="219" t="s">
        <v>1812</v>
      </c>
      <c r="D81" s="199">
        <v>7955</v>
      </c>
      <c r="E81" s="168">
        <v>4.9645000000000001</v>
      </c>
      <c r="F81" s="165">
        <f t="shared" si="1"/>
        <v>39492.597500000003</v>
      </c>
      <c r="G81" s="166">
        <v>98</v>
      </c>
      <c r="H81" s="194">
        <v>0</v>
      </c>
    </row>
    <row r="82" spans="1:8" ht="15.75" thickBot="1" x14ac:dyDescent="0.3">
      <c r="A82" s="164" t="s">
        <v>1700</v>
      </c>
      <c r="B82" s="164" t="s">
        <v>120</v>
      </c>
      <c r="C82" s="219" t="s">
        <v>1812</v>
      </c>
      <c r="D82" s="210">
        <v>2500</v>
      </c>
      <c r="E82" s="168">
        <v>5.4569999999999999</v>
      </c>
      <c r="F82" s="165">
        <f t="shared" si="1"/>
        <v>13642.5</v>
      </c>
      <c r="G82" s="166">
        <v>98</v>
      </c>
      <c r="H82" s="194">
        <v>0</v>
      </c>
    </row>
    <row r="83" spans="1:8" ht="15.75" thickBot="1" x14ac:dyDescent="0.3">
      <c r="A83" s="164" t="s">
        <v>1701</v>
      </c>
      <c r="B83" s="164" t="s">
        <v>1652</v>
      </c>
      <c r="C83" s="219" t="s">
        <v>1813</v>
      </c>
      <c r="D83" s="209">
        <v>258024</v>
      </c>
      <c r="E83" s="168">
        <v>5.0598000000000001</v>
      </c>
      <c r="F83" s="165">
        <f t="shared" si="1"/>
        <v>1305549.8352000001</v>
      </c>
      <c r="G83" s="166">
        <v>110</v>
      </c>
      <c r="H83" s="194">
        <v>0</v>
      </c>
    </row>
    <row r="84" spans="1:8" ht="15.75" thickBot="1" x14ac:dyDescent="0.3">
      <c r="A84" s="164" t="s">
        <v>1702</v>
      </c>
      <c r="B84" s="164" t="s">
        <v>120</v>
      </c>
      <c r="C84" s="219" t="s">
        <v>1812</v>
      </c>
      <c r="D84" s="199">
        <v>2865</v>
      </c>
      <c r="E84" s="168">
        <v>5.0170000000000003</v>
      </c>
      <c r="F84" s="165">
        <f t="shared" si="1"/>
        <v>14373.705000000002</v>
      </c>
      <c r="G84" s="166">
        <v>57.5</v>
      </c>
      <c r="H84" s="194">
        <v>0</v>
      </c>
    </row>
    <row r="85" spans="1:8" ht="15.75" thickBot="1" x14ac:dyDescent="0.3">
      <c r="A85" s="164" t="s">
        <v>1703</v>
      </c>
      <c r="B85" s="164" t="s">
        <v>344</v>
      </c>
      <c r="C85" s="219" t="s">
        <v>1812</v>
      </c>
      <c r="D85" s="205">
        <v>450</v>
      </c>
      <c r="E85" s="168">
        <v>5.5575000000000001</v>
      </c>
      <c r="F85" s="165">
        <f t="shared" si="1"/>
        <v>2500.875</v>
      </c>
      <c r="G85" s="166">
        <v>110</v>
      </c>
      <c r="H85" s="194">
        <v>0</v>
      </c>
    </row>
    <row r="86" spans="1:8" ht="15.75" thickBot="1" x14ac:dyDescent="0.3">
      <c r="A86" s="164" t="s">
        <v>1704</v>
      </c>
      <c r="B86" s="164" t="s">
        <v>1630</v>
      </c>
      <c r="C86" s="219" t="s">
        <v>1815</v>
      </c>
      <c r="D86" s="199">
        <v>2000</v>
      </c>
      <c r="E86" s="168">
        <v>5.0129999999999999</v>
      </c>
      <c r="F86" s="165">
        <f t="shared" si="1"/>
        <v>10026</v>
      </c>
      <c r="G86" s="166">
        <v>40.11</v>
      </c>
      <c r="H86" s="194">
        <v>0</v>
      </c>
    </row>
    <row r="87" spans="1:8" ht="15.75" thickBot="1" x14ac:dyDescent="0.3">
      <c r="A87" s="164" t="s">
        <v>1705</v>
      </c>
      <c r="B87" s="164" t="s">
        <v>120</v>
      </c>
      <c r="C87" s="219" t="s">
        <v>1812</v>
      </c>
      <c r="D87" s="199">
        <v>4500</v>
      </c>
      <c r="E87" s="168">
        <v>4.8460000000000001</v>
      </c>
      <c r="F87" s="165">
        <f t="shared" si="1"/>
        <v>21807</v>
      </c>
      <c r="G87" s="166">
        <v>87.23</v>
      </c>
      <c r="H87" s="194">
        <v>0</v>
      </c>
    </row>
    <row r="88" spans="1:8" ht="15.75" thickBot="1" x14ac:dyDescent="0.3">
      <c r="A88" s="164" t="s">
        <v>1706</v>
      </c>
      <c r="B88" s="164" t="s">
        <v>1707</v>
      </c>
      <c r="C88" s="219" t="s">
        <v>1813</v>
      </c>
      <c r="D88" s="199">
        <v>110000</v>
      </c>
      <c r="E88" s="168">
        <v>4.8650000000000002</v>
      </c>
      <c r="F88" s="165">
        <f t="shared" si="1"/>
        <v>535150</v>
      </c>
      <c r="G88" s="166">
        <v>110</v>
      </c>
      <c r="H88" s="194">
        <v>0</v>
      </c>
    </row>
    <row r="89" spans="1:8" ht="15.75" thickBot="1" x14ac:dyDescent="0.3">
      <c r="A89" s="164" t="s">
        <v>1708</v>
      </c>
      <c r="B89" s="164" t="s">
        <v>120</v>
      </c>
      <c r="C89" s="219" t="s">
        <v>1812</v>
      </c>
      <c r="D89" s="199">
        <v>500</v>
      </c>
      <c r="E89" s="168">
        <v>4.8354999999999997</v>
      </c>
      <c r="F89" s="165">
        <f t="shared" si="1"/>
        <v>2417.75</v>
      </c>
      <c r="G89" s="166">
        <v>22</v>
      </c>
      <c r="H89" s="194">
        <v>0</v>
      </c>
    </row>
    <row r="90" spans="1:8" ht="15.75" thickBot="1" x14ac:dyDescent="0.3">
      <c r="A90" s="164" t="s">
        <v>586</v>
      </c>
      <c r="B90" s="164" t="s">
        <v>344</v>
      </c>
      <c r="C90" s="219" t="s">
        <v>1812</v>
      </c>
      <c r="D90" s="205">
        <v>10460</v>
      </c>
      <c r="E90" s="168">
        <v>5.4279999999999999</v>
      </c>
      <c r="F90" s="165">
        <f t="shared" si="1"/>
        <v>56776.88</v>
      </c>
      <c r="G90" s="166">
        <v>98</v>
      </c>
      <c r="H90" s="194">
        <v>0</v>
      </c>
    </row>
    <row r="91" spans="1:8" ht="15.75" thickBot="1" x14ac:dyDescent="0.3">
      <c r="A91" s="164" t="s">
        <v>1709</v>
      </c>
      <c r="B91" s="164" t="s">
        <v>344</v>
      </c>
      <c r="C91" s="219" t="s">
        <v>1812</v>
      </c>
      <c r="D91" s="199">
        <v>1773.75</v>
      </c>
      <c r="E91" s="168">
        <v>4.8863000000000003</v>
      </c>
      <c r="F91" s="165">
        <f t="shared" si="1"/>
        <v>8667.0746250000011</v>
      </c>
      <c r="G91" s="166">
        <f>F91*2%*20%</f>
        <v>34.668298500000006</v>
      </c>
      <c r="H91" s="194">
        <v>0</v>
      </c>
    </row>
    <row r="92" spans="1:8" ht="15.75" thickBot="1" x14ac:dyDescent="0.3">
      <c r="A92" s="164" t="s">
        <v>1710</v>
      </c>
      <c r="B92" s="164" t="s">
        <v>433</v>
      </c>
      <c r="C92" s="219" t="s">
        <v>1812</v>
      </c>
      <c r="D92" s="205">
        <v>2200</v>
      </c>
      <c r="E92" s="168">
        <v>5.3959999999999999</v>
      </c>
      <c r="F92" s="165">
        <f t="shared" si="1"/>
        <v>11871.199999999999</v>
      </c>
      <c r="G92" s="166">
        <v>98</v>
      </c>
      <c r="H92" s="194">
        <v>0</v>
      </c>
    </row>
    <row r="93" spans="1:8" ht="15.75" thickBot="1" x14ac:dyDescent="0.3">
      <c r="A93" s="164" t="s">
        <v>1711</v>
      </c>
      <c r="B93" s="164" t="s">
        <v>344</v>
      </c>
      <c r="C93" s="219" t="s">
        <v>1812</v>
      </c>
      <c r="D93" s="211">
        <v>314.5</v>
      </c>
      <c r="E93" s="168">
        <v>5.2939999999999996</v>
      </c>
      <c r="F93" s="165">
        <f t="shared" si="1"/>
        <v>1664.963</v>
      </c>
      <c r="G93" s="166">
        <v>22</v>
      </c>
      <c r="H93" s="194">
        <v>0</v>
      </c>
    </row>
    <row r="94" spans="1:8" ht="15.75" thickBot="1" x14ac:dyDescent="0.3">
      <c r="A94" s="164" t="s">
        <v>1712</v>
      </c>
      <c r="B94" s="164" t="s">
        <v>344</v>
      </c>
      <c r="C94" s="219" t="s">
        <v>1812</v>
      </c>
      <c r="D94" s="203">
        <v>2865</v>
      </c>
      <c r="E94" s="168">
        <v>4.875</v>
      </c>
      <c r="F94" s="165">
        <f t="shared" si="1"/>
        <v>13966.875</v>
      </c>
      <c r="G94" s="166">
        <f>F94*2%*20%</f>
        <v>55.867500000000007</v>
      </c>
      <c r="H94" s="194">
        <v>0</v>
      </c>
    </row>
    <row r="95" spans="1:8" ht="15.75" thickBot="1" x14ac:dyDescent="0.3">
      <c r="A95" s="164" t="s">
        <v>1713</v>
      </c>
      <c r="B95" s="164" t="s">
        <v>344</v>
      </c>
      <c r="C95" s="219" t="s">
        <v>1812</v>
      </c>
      <c r="D95" s="199">
        <v>3963</v>
      </c>
      <c r="E95" s="168">
        <v>4.8550000000000004</v>
      </c>
      <c r="F95" s="165">
        <f t="shared" si="1"/>
        <v>19240.365000000002</v>
      </c>
      <c r="G95" s="166">
        <v>98</v>
      </c>
      <c r="H95" s="194">
        <v>0</v>
      </c>
    </row>
    <row r="96" spans="1:8" ht="15.75" thickBot="1" x14ac:dyDescent="0.3">
      <c r="A96" s="164" t="s">
        <v>1714</v>
      </c>
      <c r="B96" s="164" t="s">
        <v>344</v>
      </c>
      <c r="C96" s="219" t="s">
        <v>1812</v>
      </c>
      <c r="D96" s="212">
        <v>4000</v>
      </c>
      <c r="E96" s="168">
        <v>3.3479999999999999</v>
      </c>
      <c r="F96" s="165">
        <f t="shared" si="1"/>
        <v>13392</v>
      </c>
      <c r="G96" s="166">
        <v>98</v>
      </c>
      <c r="H96" s="194">
        <v>0</v>
      </c>
    </row>
    <row r="97" spans="1:8" ht="15.75" thickBot="1" x14ac:dyDescent="0.3">
      <c r="A97" s="164" t="s">
        <v>1715</v>
      </c>
      <c r="B97" s="164" t="s">
        <v>1716</v>
      </c>
      <c r="C97" s="219" t="s">
        <v>1812</v>
      </c>
      <c r="D97" s="199">
        <v>1535</v>
      </c>
      <c r="E97" s="168">
        <v>4.8120000000000003</v>
      </c>
      <c r="F97" s="165">
        <f t="shared" si="1"/>
        <v>7386.42</v>
      </c>
      <c r="G97" s="166">
        <v>98</v>
      </c>
      <c r="H97" s="194">
        <v>0</v>
      </c>
    </row>
    <row r="98" spans="1:8" ht="15.75" thickBot="1" x14ac:dyDescent="0.3">
      <c r="A98" s="164" t="s">
        <v>1717</v>
      </c>
      <c r="B98" s="164" t="s">
        <v>1630</v>
      </c>
      <c r="C98" s="219" t="s">
        <v>1812</v>
      </c>
      <c r="D98" s="199">
        <v>693</v>
      </c>
      <c r="E98" s="168">
        <v>4.8479999999999999</v>
      </c>
      <c r="F98" s="165">
        <f t="shared" si="1"/>
        <v>3359.6639999999998</v>
      </c>
      <c r="G98" s="166">
        <v>22</v>
      </c>
      <c r="H98" s="194">
        <v>0</v>
      </c>
    </row>
    <row r="99" spans="1:8" ht="15.75" thickBot="1" x14ac:dyDescent="0.3">
      <c r="A99" s="164" t="s">
        <v>1718</v>
      </c>
      <c r="B99" s="164" t="s">
        <v>344</v>
      </c>
      <c r="C99" s="219" t="s">
        <v>1812</v>
      </c>
      <c r="D99" s="199">
        <v>7265</v>
      </c>
      <c r="E99" s="168">
        <v>4.8479999999999999</v>
      </c>
      <c r="F99" s="165">
        <f t="shared" si="1"/>
        <v>35220.720000000001</v>
      </c>
      <c r="G99" s="166">
        <v>98</v>
      </c>
      <c r="H99" s="194">
        <v>0</v>
      </c>
    </row>
    <row r="100" spans="1:8" ht="15.75" thickBot="1" x14ac:dyDescent="0.3">
      <c r="A100" s="164" t="s">
        <v>1719</v>
      </c>
      <c r="B100" s="164" t="s">
        <v>120</v>
      </c>
      <c r="C100" s="219" t="s">
        <v>1812</v>
      </c>
      <c r="D100" s="205">
        <v>2600</v>
      </c>
      <c r="E100" s="168">
        <v>5.4390000000000001</v>
      </c>
      <c r="F100" s="165">
        <f t="shared" si="1"/>
        <v>14141.4</v>
      </c>
      <c r="G100" s="166">
        <f>F100*2%*20%</f>
        <v>56.565599999999996</v>
      </c>
      <c r="H100" s="194">
        <v>0</v>
      </c>
    </row>
    <row r="101" spans="1:8" ht="15.75" thickBot="1" x14ac:dyDescent="0.3">
      <c r="A101" s="164" t="s">
        <v>1720</v>
      </c>
      <c r="B101" s="164" t="s">
        <v>344</v>
      </c>
      <c r="C101" s="219" t="s">
        <v>1812</v>
      </c>
      <c r="D101" s="204">
        <v>24550</v>
      </c>
      <c r="E101" s="168">
        <v>5.3775000000000004</v>
      </c>
      <c r="F101" s="165">
        <f t="shared" si="1"/>
        <v>132017.625</v>
      </c>
      <c r="G101" s="166">
        <f>F101*2%*20%</f>
        <v>528.07050000000004</v>
      </c>
      <c r="H101" s="194">
        <v>0</v>
      </c>
    </row>
    <row r="102" spans="1:8" ht="15.75" thickBot="1" x14ac:dyDescent="0.3">
      <c r="A102" s="164" t="s">
        <v>1721</v>
      </c>
      <c r="B102" s="164" t="s">
        <v>344</v>
      </c>
      <c r="C102" s="219" t="s">
        <v>1812</v>
      </c>
      <c r="D102" s="199">
        <v>13220</v>
      </c>
      <c r="E102" s="168">
        <v>4.8650000000000002</v>
      </c>
      <c r="F102" s="165">
        <f t="shared" si="1"/>
        <v>64315.3</v>
      </c>
      <c r="G102" s="166">
        <v>98</v>
      </c>
      <c r="H102" s="194">
        <v>0</v>
      </c>
    </row>
    <row r="103" spans="1:8" ht="15.75" thickBot="1" x14ac:dyDescent="0.3">
      <c r="A103" s="164" t="s">
        <v>688</v>
      </c>
      <c r="B103" s="164" t="s">
        <v>689</v>
      </c>
      <c r="C103" s="219" t="s">
        <v>1813</v>
      </c>
      <c r="D103" s="199">
        <v>5501</v>
      </c>
      <c r="E103" s="168">
        <v>4.7812999999999999</v>
      </c>
      <c r="F103" s="165">
        <f t="shared" si="1"/>
        <v>26301.9313</v>
      </c>
      <c r="G103" s="166">
        <v>110</v>
      </c>
      <c r="H103" s="194">
        <v>0</v>
      </c>
    </row>
    <row r="104" spans="1:8" ht="15.75" thickBot="1" x14ac:dyDescent="0.3">
      <c r="A104" s="164" t="s">
        <v>1722</v>
      </c>
      <c r="B104" s="164" t="s">
        <v>1669</v>
      </c>
      <c r="C104" s="219" t="s">
        <v>1813</v>
      </c>
      <c r="D104" s="199">
        <v>69500</v>
      </c>
      <c r="E104" s="168">
        <v>4.7850000000000001</v>
      </c>
      <c r="F104" s="165">
        <f t="shared" si="1"/>
        <v>332557.5</v>
      </c>
      <c r="G104" s="166">
        <v>110</v>
      </c>
      <c r="H104" s="194">
        <v>0</v>
      </c>
    </row>
    <row r="105" spans="1:8" ht="15.75" thickBot="1" x14ac:dyDescent="0.3">
      <c r="A105" s="164" t="s">
        <v>1723</v>
      </c>
      <c r="B105" s="164" t="s">
        <v>120</v>
      </c>
      <c r="C105" s="219" t="s">
        <v>1812</v>
      </c>
      <c r="D105" s="205">
        <v>2100</v>
      </c>
      <c r="E105" s="168">
        <v>5.36</v>
      </c>
      <c r="F105" s="165">
        <f t="shared" si="1"/>
        <v>11256</v>
      </c>
      <c r="G105" s="166">
        <v>45.03</v>
      </c>
      <c r="H105" s="194">
        <v>0</v>
      </c>
    </row>
    <row r="106" spans="1:8" ht="15.75" thickBot="1" x14ac:dyDescent="0.3">
      <c r="A106" s="164" t="s">
        <v>1724</v>
      </c>
      <c r="B106" s="164" t="s">
        <v>1725</v>
      </c>
      <c r="C106" s="219" t="s">
        <v>1814</v>
      </c>
      <c r="D106" s="211">
        <v>7500</v>
      </c>
      <c r="E106" s="168">
        <v>5.2350000000000003</v>
      </c>
      <c r="F106" s="165">
        <f t="shared" si="1"/>
        <v>39262.5</v>
      </c>
      <c r="G106" s="166">
        <v>98</v>
      </c>
      <c r="H106" s="194">
        <v>0</v>
      </c>
    </row>
    <row r="107" spans="1:8" ht="15.75" thickBot="1" x14ac:dyDescent="0.3">
      <c r="A107" s="164" t="s">
        <v>1726</v>
      </c>
      <c r="B107" s="164" t="s">
        <v>1727</v>
      </c>
      <c r="C107" s="219" t="s">
        <v>1813</v>
      </c>
      <c r="D107" s="211">
        <v>4339.3</v>
      </c>
      <c r="E107" s="168">
        <v>5.2465000000000002</v>
      </c>
      <c r="F107" s="165">
        <f t="shared" si="1"/>
        <v>22766.137450000002</v>
      </c>
      <c r="G107" s="166">
        <v>110</v>
      </c>
      <c r="H107" s="194">
        <v>0</v>
      </c>
    </row>
    <row r="108" spans="1:8" ht="15.75" thickBot="1" x14ac:dyDescent="0.3">
      <c r="A108" s="164" t="s">
        <v>1728</v>
      </c>
      <c r="B108" s="164" t="s">
        <v>120</v>
      </c>
      <c r="C108" s="219" t="s">
        <v>1812</v>
      </c>
      <c r="D108" s="220">
        <v>2000</v>
      </c>
      <c r="E108" s="168">
        <v>5.4080000000000004</v>
      </c>
      <c r="F108" s="165">
        <f>D108*E108</f>
        <v>10816</v>
      </c>
      <c r="G108" s="166">
        <v>98</v>
      </c>
      <c r="H108" s="194">
        <v>0</v>
      </c>
    </row>
    <row r="109" spans="1:8" ht="15.75" thickBot="1" x14ac:dyDescent="0.3">
      <c r="A109" s="164" t="s">
        <v>1729</v>
      </c>
      <c r="B109" s="164" t="s">
        <v>433</v>
      </c>
      <c r="C109" s="219" t="s">
        <v>1812</v>
      </c>
      <c r="D109" s="205">
        <v>1560</v>
      </c>
      <c r="E109" s="168">
        <v>5.3795000000000002</v>
      </c>
      <c r="F109" s="165">
        <f t="shared" si="1"/>
        <v>8392.02</v>
      </c>
      <c r="G109" s="166">
        <v>33.56</v>
      </c>
      <c r="H109" s="194">
        <v>0</v>
      </c>
    </row>
    <row r="110" spans="1:8" ht="15.75" thickBot="1" x14ac:dyDescent="0.3">
      <c r="A110" s="164" t="s">
        <v>1730</v>
      </c>
      <c r="B110" s="164" t="s">
        <v>656</v>
      </c>
      <c r="C110" s="219" t="s">
        <v>1812</v>
      </c>
      <c r="D110" s="199">
        <v>2805</v>
      </c>
      <c r="E110" s="168">
        <v>4.859</v>
      </c>
      <c r="F110" s="165">
        <f t="shared" si="1"/>
        <v>13629.495000000001</v>
      </c>
      <c r="G110" s="166">
        <v>54.51</v>
      </c>
      <c r="H110" s="194">
        <v>0</v>
      </c>
    </row>
    <row r="111" spans="1:8" ht="15.75" thickBot="1" x14ac:dyDescent="0.3">
      <c r="A111" s="164" t="s">
        <v>1731</v>
      </c>
      <c r="B111" s="164" t="s">
        <v>120</v>
      </c>
      <c r="C111" s="219" t="s">
        <v>1812</v>
      </c>
      <c r="D111" s="199">
        <v>2465</v>
      </c>
      <c r="E111" s="168">
        <v>4.819</v>
      </c>
      <c r="F111" s="165">
        <f t="shared" si="1"/>
        <v>11878.834999999999</v>
      </c>
      <c r="G111" s="166">
        <v>47.51</v>
      </c>
      <c r="H111" s="194">
        <v>0</v>
      </c>
    </row>
    <row r="112" spans="1:8" ht="15.75" thickBot="1" x14ac:dyDescent="0.3">
      <c r="A112" s="164" t="s">
        <v>1732</v>
      </c>
      <c r="B112" s="164" t="s">
        <v>344</v>
      </c>
      <c r="C112" s="219" t="s">
        <v>1812</v>
      </c>
      <c r="D112" s="199">
        <v>8600</v>
      </c>
      <c r="E112" s="168">
        <v>4.9119999999999999</v>
      </c>
      <c r="F112" s="165">
        <f t="shared" si="1"/>
        <v>42243.199999999997</v>
      </c>
      <c r="G112" s="166">
        <v>98</v>
      </c>
      <c r="H112" s="194">
        <v>0</v>
      </c>
    </row>
    <row r="113" spans="1:8" ht="15.75" thickBot="1" x14ac:dyDescent="0.3">
      <c r="A113" s="164" t="s">
        <v>1733</v>
      </c>
      <c r="B113" s="164" t="s">
        <v>656</v>
      </c>
      <c r="C113" s="219" t="s">
        <v>1816</v>
      </c>
      <c r="D113" s="211">
        <v>4345.6000000000004</v>
      </c>
      <c r="E113" s="168">
        <v>5.34</v>
      </c>
      <c r="F113" s="165">
        <f t="shared" si="1"/>
        <v>23205.504000000001</v>
      </c>
      <c r="G113" s="166">
        <v>110</v>
      </c>
      <c r="H113" s="194">
        <v>0</v>
      </c>
    </row>
    <row r="114" spans="1:8" ht="15.75" thickBot="1" x14ac:dyDescent="0.3">
      <c r="A114" s="164" t="s">
        <v>1734</v>
      </c>
      <c r="B114" s="164" t="s">
        <v>656</v>
      </c>
      <c r="C114" s="219" t="s">
        <v>1813</v>
      </c>
      <c r="D114" s="211">
        <v>185</v>
      </c>
      <c r="E114" s="168">
        <v>5.34</v>
      </c>
      <c r="F114" s="165">
        <f t="shared" si="1"/>
        <v>987.9</v>
      </c>
      <c r="G114" s="166">
        <v>110</v>
      </c>
      <c r="H114" s="194">
        <v>0</v>
      </c>
    </row>
    <row r="115" spans="1:8" ht="15.75" thickBot="1" x14ac:dyDescent="0.3">
      <c r="A115" s="164" t="s">
        <v>1735</v>
      </c>
      <c r="B115" s="164" t="s">
        <v>344</v>
      </c>
      <c r="C115" s="219" t="s">
        <v>1812</v>
      </c>
      <c r="D115" s="199">
        <v>1695</v>
      </c>
      <c r="E115" s="168">
        <v>4.8235000000000001</v>
      </c>
      <c r="F115" s="165">
        <f t="shared" si="1"/>
        <v>8175.8325000000004</v>
      </c>
      <c r="G115" s="166">
        <v>32.700000000000003</v>
      </c>
      <c r="H115" s="194">
        <v>0</v>
      </c>
    </row>
    <row r="116" spans="1:8" ht="15.75" thickBot="1" x14ac:dyDescent="0.3">
      <c r="A116" s="164" t="s">
        <v>1736</v>
      </c>
      <c r="B116" s="164" t="s">
        <v>344</v>
      </c>
      <c r="C116" s="219" t="s">
        <v>1812</v>
      </c>
      <c r="D116" s="211">
        <v>1365</v>
      </c>
      <c r="E116" s="168">
        <v>5.4195000000000002</v>
      </c>
      <c r="F116" s="165">
        <f t="shared" si="1"/>
        <v>7397.6175000000003</v>
      </c>
      <c r="G116" s="166">
        <v>29.59</v>
      </c>
      <c r="H116" s="194">
        <v>0</v>
      </c>
    </row>
    <row r="117" spans="1:8" ht="15.75" thickBot="1" x14ac:dyDescent="0.3">
      <c r="A117" s="169" t="s">
        <v>1737</v>
      </c>
      <c r="B117" s="164" t="s">
        <v>344</v>
      </c>
      <c r="C117" s="219" t="s">
        <v>1812</v>
      </c>
      <c r="D117" s="199">
        <v>3085</v>
      </c>
      <c r="E117" s="168">
        <v>4.7530000000000001</v>
      </c>
      <c r="F117" s="165">
        <f t="shared" si="1"/>
        <v>14663.005000000001</v>
      </c>
      <c r="G117" s="166">
        <f>F117*2%*20%</f>
        <v>58.652020000000007</v>
      </c>
      <c r="H117" s="194">
        <v>0</v>
      </c>
    </row>
    <row r="118" spans="1:8" ht="15.75" thickBot="1" x14ac:dyDescent="0.3">
      <c r="A118" s="169" t="s">
        <v>1738</v>
      </c>
      <c r="B118" s="164" t="s">
        <v>344</v>
      </c>
      <c r="C118" s="219" t="s">
        <v>1812</v>
      </c>
      <c r="D118" s="199">
        <v>5530</v>
      </c>
      <c r="E118" s="168">
        <v>4.8890000000000002</v>
      </c>
      <c r="F118" s="165">
        <f t="shared" si="1"/>
        <v>27036.170000000002</v>
      </c>
      <c r="G118" s="166">
        <f>F118*2%*20%</f>
        <v>108.14468000000002</v>
      </c>
      <c r="H118" s="194">
        <v>0</v>
      </c>
    </row>
    <row r="119" spans="1:8" ht="15.75" thickBot="1" x14ac:dyDescent="0.3">
      <c r="A119" s="164" t="s">
        <v>1739</v>
      </c>
      <c r="B119" s="164" t="s">
        <v>1630</v>
      </c>
      <c r="C119" s="219" t="s">
        <v>1812</v>
      </c>
      <c r="D119" s="199">
        <v>1872</v>
      </c>
      <c r="E119" s="168">
        <v>4.8280000000000003</v>
      </c>
      <c r="F119" s="165">
        <f t="shared" si="1"/>
        <v>9038.0160000000014</v>
      </c>
      <c r="G119" s="166">
        <v>36.15</v>
      </c>
      <c r="H119" s="194">
        <v>0</v>
      </c>
    </row>
    <row r="120" spans="1:8" ht="15.75" thickBot="1" x14ac:dyDescent="0.3">
      <c r="A120" s="164" t="s">
        <v>1740</v>
      </c>
      <c r="B120" s="164" t="s">
        <v>344</v>
      </c>
      <c r="C120" s="219" t="s">
        <v>1812</v>
      </c>
      <c r="D120" s="199">
        <v>12900</v>
      </c>
      <c r="E120" s="168">
        <v>4.7530000000000001</v>
      </c>
      <c r="F120" s="165">
        <f t="shared" si="1"/>
        <v>61313.700000000004</v>
      </c>
      <c r="G120" s="166">
        <f>F120*2%*20%</f>
        <v>245.25480000000005</v>
      </c>
      <c r="H120" s="194">
        <v>0</v>
      </c>
    </row>
    <row r="121" spans="1:8" ht="15.75" thickBot="1" x14ac:dyDescent="0.3">
      <c r="A121" s="164" t="s">
        <v>1741</v>
      </c>
      <c r="B121" s="164" t="s">
        <v>778</v>
      </c>
      <c r="C121" s="219" t="s">
        <v>1812</v>
      </c>
      <c r="D121" s="215">
        <v>130</v>
      </c>
      <c r="E121" s="168">
        <v>5.3680000000000003</v>
      </c>
      <c r="F121" s="165">
        <f t="shared" si="1"/>
        <v>697.84</v>
      </c>
      <c r="G121" s="166">
        <v>98</v>
      </c>
      <c r="H121" s="194">
        <v>0</v>
      </c>
    </row>
    <row r="122" spans="1:8" ht="15.75" thickBot="1" x14ac:dyDescent="0.3">
      <c r="A122" s="164" t="s">
        <v>1742</v>
      </c>
      <c r="B122" s="164" t="s">
        <v>344</v>
      </c>
      <c r="C122" s="219" t="s">
        <v>1812</v>
      </c>
      <c r="D122" s="216">
        <v>11320</v>
      </c>
      <c r="E122" s="168">
        <v>5.5839999999999996</v>
      </c>
      <c r="F122" s="165">
        <f t="shared" si="1"/>
        <v>63210.879999999997</v>
      </c>
      <c r="G122" s="166">
        <v>98</v>
      </c>
      <c r="H122" s="194">
        <v>0</v>
      </c>
    </row>
    <row r="123" spans="1:8" ht="15.75" thickBot="1" x14ac:dyDescent="0.3">
      <c r="A123" s="164" t="s">
        <v>1743</v>
      </c>
      <c r="B123" s="164" t="s">
        <v>120</v>
      </c>
      <c r="C123" s="219" t="s">
        <v>1812</v>
      </c>
      <c r="D123" s="199">
        <v>2850</v>
      </c>
      <c r="E123" s="168">
        <v>4.7645</v>
      </c>
      <c r="F123" s="165">
        <f t="shared" si="1"/>
        <v>13578.825000000001</v>
      </c>
      <c r="G123" s="166">
        <v>57.78</v>
      </c>
      <c r="H123" s="194">
        <v>0</v>
      </c>
    </row>
    <row r="124" spans="1:8" ht="15.75" thickBot="1" x14ac:dyDescent="0.3">
      <c r="A124" s="164" t="s">
        <v>1744</v>
      </c>
      <c r="B124" s="164" t="s">
        <v>656</v>
      </c>
      <c r="C124" s="219" t="s">
        <v>1813</v>
      </c>
      <c r="D124" s="199">
        <v>59427</v>
      </c>
      <c r="E124" s="168">
        <v>4.7460000000000004</v>
      </c>
      <c r="F124" s="165">
        <f t="shared" si="1"/>
        <v>282040.54200000002</v>
      </c>
      <c r="G124" s="166">
        <v>110</v>
      </c>
      <c r="H124" s="194">
        <v>0</v>
      </c>
    </row>
    <row r="125" spans="1:8" ht="15.75" thickBot="1" x14ac:dyDescent="0.3">
      <c r="A125" s="164" t="s">
        <v>1745</v>
      </c>
      <c r="B125" s="164" t="s">
        <v>120</v>
      </c>
      <c r="C125" s="219" t="s">
        <v>1812</v>
      </c>
      <c r="D125" s="215">
        <v>2600</v>
      </c>
      <c r="E125" s="168">
        <v>5.5659999999999998</v>
      </c>
      <c r="F125" s="165">
        <f t="shared" si="1"/>
        <v>14471.6</v>
      </c>
      <c r="G125" s="166">
        <v>57.88</v>
      </c>
      <c r="H125" s="194">
        <v>0</v>
      </c>
    </row>
    <row r="126" spans="1:8" ht="15.75" thickBot="1" x14ac:dyDescent="0.3">
      <c r="A126" s="164" t="s">
        <v>1746</v>
      </c>
      <c r="B126" s="164" t="s">
        <v>656</v>
      </c>
      <c r="C126" s="219" t="s">
        <v>1812</v>
      </c>
      <c r="D126" s="204">
        <v>20146</v>
      </c>
      <c r="E126" s="168">
        <v>6.1239999999999997</v>
      </c>
      <c r="F126" s="165">
        <f t="shared" si="1"/>
        <v>123374.10399999999</v>
      </c>
      <c r="G126" s="166">
        <f>F126*2%*20%</f>
        <v>493.49641599999995</v>
      </c>
      <c r="H126" s="194">
        <v>0</v>
      </c>
    </row>
    <row r="127" spans="1:8" ht="15.75" thickBot="1" x14ac:dyDescent="0.3">
      <c r="A127" s="164" t="s">
        <v>119</v>
      </c>
      <c r="B127" s="164" t="s">
        <v>120</v>
      </c>
      <c r="C127" s="219" t="s">
        <v>1812</v>
      </c>
      <c r="D127" s="199">
        <v>2465</v>
      </c>
      <c r="E127" s="168">
        <v>4.9020000000000001</v>
      </c>
      <c r="F127" s="165">
        <f t="shared" si="1"/>
        <v>12083.43</v>
      </c>
      <c r="G127" s="166">
        <v>48.33</v>
      </c>
      <c r="H127" s="194">
        <v>0</v>
      </c>
    </row>
    <row r="128" spans="1:8" ht="15.75" thickBot="1" x14ac:dyDescent="0.3">
      <c r="A128" s="164" t="s">
        <v>1747</v>
      </c>
      <c r="B128" s="164" t="s">
        <v>1630</v>
      </c>
      <c r="C128" s="219" t="s">
        <v>1812</v>
      </c>
      <c r="D128" s="199">
        <v>3000</v>
      </c>
      <c r="E128" s="168">
        <v>4.9249999999999998</v>
      </c>
      <c r="F128" s="165">
        <f t="shared" si="1"/>
        <v>14775</v>
      </c>
      <c r="G128" s="166">
        <f>F128*2%*20%</f>
        <v>59.1</v>
      </c>
      <c r="H128" s="194">
        <v>0</v>
      </c>
    </row>
    <row r="129" spans="1:8" ht="15.75" thickBot="1" x14ac:dyDescent="0.3">
      <c r="A129" s="164" t="s">
        <v>1748</v>
      </c>
      <c r="B129" s="164" t="s">
        <v>1725</v>
      </c>
      <c r="C129" s="219" t="s">
        <v>1812</v>
      </c>
      <c r="D129" s="200">
        <v>2850</v>
      </c>
      <c r="E129" s="168">
        <v>5.4044999999999996</v>
      </c>
      <c r="F129" s="165">
        <f t="shared" si="1"/>
        <v>15402.824999999999</v>
      </c>
      <c r="G129" s="166">
        <f>F129*2%*20%</f>
        <v>61.6113</v>
      </c>
      <c r="H129" s="194">
        <v>0</v>
      </c>
    </row>
    <row r="130" spans="1:8" ht="15.75" thickBot="1" x14ac:dyDescent="0.3">
      <c r="A130" s="164" t="s">
        <v>1749</v>
      </c>
      <c r="B130" s="164" t="s">
        <v>120</v>
      </c>
      <c r="C130" s="219" t="s">
        <v>1812</v>
      </c>
      <c r="D130" s="199">
        <v>3225</v>
      </c>
      <c r="E130" s="168">
        <v>4.8994999999999997</v>
      </c>
      <c r="F130" s="165">
        <f t="shared" si="1"/>
        <v>15800.887499999999</v>
      </c>
      <c r="G130" s="166">
        <f>F130*2%*20%</f>
        <v>63.20355</v>
      </c>
      <c r="H130" s="194">
        <v>0</v>
      </c>
    </row>
    <row r="131" spans="1:8" ht="15.75" thickBot="1" x14ac:dyDescent="0.3">
      <c r="A131" s="164" t="s">
        <v>1750</v>
      </c>
      <c r="B131" s="164" t="s">
        <v>656</v>
      </c>
      <c r="C131" s="219" t="s">
        <v>1813</v>
      </c>
      <c r="D131" s="211">
        <v>3135</v>
      </c>
      <c r="E131" s="168">
        <v>5.4180000000000001</v>
      </c>
      <c r="F131" s="165">
        <f t="shared" ref="F131:F188" si="2">D131*E131</f>
        <v>16985.43</v>
      </c>
      <c r="G131" s="166">
        <v>110</v>
      </c>
      <c r="H131" s="194">
        <v>0</v>
      </c>
    </row>
    <row r="132" spans="1:8" ht="15.75" thickBot="1" x14ac:dyDescent="0.3">
      <c r="A132" s="164" t="s">
        <v>1751</v>
      </c>
      <c r="B132" s="164" t="s">
        <v>344</v>
      </c>
      <c r="C132" s="219" t="s">
        <v>1812</v>
      </c>
      <c r="D132" s="199">
        <v>3300</v>
      </c>
      <c r="E132" s="168">
        <v>4.9000000000000004</v>
      </c>
      <c r="F132" s="165">
        <f t="shared" si="2"/>
        <v>16170.000000000002</v>
      </c>
      <c r="G132" s="166">
        <f>F132*2%*20%</f>
        <v>64.680000000000007</v>
      </c>
      <c r="H132" s="194">
        <v>0</v>
      </c>
    </row>
    <row r="133" spans="1:8" ht="15.75" thickBot="1" x14ac:dyDescent="0.3">
      <c r="A133" s="164" t="s">
        <v>1752</v>
      </c>
      <c r="B133" s="164" t="s">
        <v>120</v>
      </c>
      <c r="C133" s="219" t="s">
        <v>1812</v>
      </c>
      <c r="D133" s="199">
        <v>2080</v>
      </c>
      <c r="E133" s="168">
        <v>4.8994999999999997</v>
      </c>
      <c r="F133" s="165">
        <f t="shared" si="2"/>
        <v>10190.959999999999</v>
      </c>
      <c r="G133" s="166">
        <f>F133*2%*20%</f>
        <v>40.763840000000002</v>
      </c>
      <c r="H133" s="194">
        <v>0</v>
      </c>
    </row>
    <row r="134" spans="1:8" ht="15.75" thickBot="1" x14ac:dyDescent="0.3">
      <c r="A134" s="164" t="s">
        <v>1753</v>
      </c>
      <c r="B134" s="164" t="s">
        <v>120</v>
      </c>
      <c r="C134" s="219" t="s">
        <v>1812</v>
      </c>
      <c r="D134" s="199">
        <v>5002</v>
      </c>
      <c r="E134" s="168">
        <v>4.9029999999999996</v>
      </c>
      <c r="F134" s="165">
        <f t="shared" si="2"/>
        <v>24524.805999999997</v>
      </c>
      <c r="G134" s="166">
        <f>F134*2%*20%</f>
        <v>98.099223999999992</v>
      </c>
      <c r="H134" s="194">
        <v>0</v>
      </c>
    </row>
    <row r="135" spans="1:8" ht="15.75" thickBot="1" x14ac:dyDescent="0.3">
      <c r="A135" s="164" t="s">
        <v>1754</v>
      </c>
      <c r="B135" s="164" t="s">
        <v>344</v>
      </c>
      <c r="C135" s="219" t="s">
        <v>1812</v>
      </c>
      <c r="D135" s="199">
        <v>400</v>
      </c>
      <c r="E135" s="168">
        <v>4.9000000000000004</v>
      </c>
      <c r="F135" s="165">
        <f t="shared" si="2"/>
        <v>1960.0000000000002</v>
      </c>
      <c r="G135" s="166">
        <v>22</v>
      </c>
      <c r="H135" s="194">
        <v>0</v>
      </c>
    </row>
    <row r="136" spans="1:8" ht="15.75" thickBot="1" x14ac:dyDescent="0.3">
      <c r="A136" s="164" t="s">
        <v>1755</v>
      </c>
      <c r="B136" s="164" t="s">
        <v>120</v>
      </c>
      <c r="C136" s="219" t="s">
        <v>1812</v>
      </c>
      <c r="D136" s="199">
        <v>1627.5</v>
      </c>
      <c r="E136" s="168">
        <v>4.8890000000000002</v>
      </c>
      <c r="F136" s="165">
        <f t="shared" si="2"/>
        <v>7956.8475000000008</v>
      </c>
      <c r="G136" s="166">
        <v>31.82</v>
      </c>
      <c r="H136" s="194">
        <v>0</v>
      </c>
    </row>
    <row r="137" spans="1:8" ht="15.75" thickBot="1" x14ac:dyDescent="0.3">
      <c r="A137" s="164" t="s">
        <v>1756</v>
      </c>
      <c r="B137" s="164" t="s">
        <v>344</v>
      </c>
      <c r="C137" s="219" t="s">
        <v>1812</v>
      </c>
      <c r="D137" s="199">
        <v>3890</v>
      </c>
      <c r="E137" s="168">
        <v>4.8994999999999997</v>
      </c>
      <c r="F137" s="165">
        <f t="shared" si="2"/>
        <v>19059.055</v>
      </c>
      <c r="G137" s="166">
        <v>98</v>
      </c>
      <c r="H137" s="194">
        <v>0</v>
      </c>
    </row>
    <row r="138" spans="1:8" ht="15.75" thickBot="1" x14ac:dyDescent="0.3">
      <c r="A138" s="164" t="s">
        <v>1757</v>
      </c>
      <c r="B138" s="164" t="s">
        <v>433</v>
      </c>
      <c r="C138" s="219" t="s">
        <v>1812</v>
      </c>
      <c r="D138" s="205">
        <v>1300</v>
      </c>
      <c r="E138" s="168">
        <v>5.6576000000000004</v>
      </c>
      <c r="F138" s="165">
        <f t="shared" si="2"/>
        <v>7354.88</v>
      </c>
      <c r="G138" s="166">
        <f>F138*20%*2%</f>
        <v>29.419520000000002</v>
      </c>
      <c r="H138" s="194">
        <v>0</v>
      </c>
    </row>
    <row r="139" spans="1:8" ht="15.75" thickBot="1" x14ac:dyDescent="0.3">
      <c r="A139" s="164" t="s">
        <v>1758</v>
      </c>
      <c r="B139" s="164" t="s">
        <v>1759</v>
      </c>
      <c r="C139" s="219" t="s">
        <v>1814</v>
      </c>
      <c r="D139" s="211">
        <v>165</v>
      </c>
      <c r="E139" s="168">
        <v>5.4459999999999997</v>
      </c>
      <c r="F139" s="165">
        <f t="shared" si="2"/>
        <v>898.58999999999992</v>
      </c>
      <c r="G139" s="166">
        <v>22</v>
      </c>
      <c r="H139" s="194">
        <v>0</v>
      </c>
    </row>
    <row r="140" spans="1:8" ht="15.75" thickBot="1" x14ac:dyDescent="0.3">
      <c r="A140" s="167" t="s">
        <v>1760</v>
      </c>
      <c r="B140" s="164" t="s">
        <v>433</v>
      </c>
      <c r="C140" s="219" t="s">
        <v>1812</v>
      </c>
      <c r="D140" s="205">
        <v>5.6781800000000002</v>
      </c>
      <c r="E140" s="168">
        <v>5.6781800000000002</v>
      </c>
      <c r="F140" s="165">
        <f t="shared" si="2"/>
        <v>32.241728112400004</v>
      </c>
      <c r="G140" s="166">
        <v>24.98</v>
      </c>
      <c r="H140" s="194">
        <v>0</v>
      </c>
    </row>
    <row r="141" spans="1:8" ht="15.75" thickBot="1" x14ac:dyDescent="0.3">
      <c r="A141" s="167" t="s">
        <v>249</v>
      </c>
      <c r="B141" s="164" t="s">
        <v>120</v>
      </c>
      <c r="C141" s="219" t="s">
        <v>1812</v>
      </c>
      <c r="D141" s="207">
        <v>2286.4</v>
      </c>
      <c r="E141" s="168">
        <v>4.8994999999999997</v>
      </c>
      <c r="F141" s="165">
        <f t="shared" si="2"/>
        <v>11202.2168</v>
      </c>
      <c r="G141" s="166">
        <f>F141*2%*20%</f>
        <v>44.808867200000009</v>
      </c>
      <c r="H141" s="194">
        <v>0</v>
      </c>
    </row>
    <row r="142" spans="1:8" ht="15.75" thickBot="1" x14ac:dyDescent="0.3">
      <c r="A142" s="164" t="s">
        <v>1761</v>
      </c>
      <c r="B142" s="164" t="s">
        <v>120</v>
      </c>
      <c r="C142" s="219" t="s">
        <v>1812</v>
      </c>
      <c r="D142" s="211">
        <v>1190</v>
      </c>
      <c r="E142" s="168">
        <v>5.3944000000000001</v>
      </c>
      <c r="F142" s="165">
        <f t="shared" si="2"/>
        <v>6419.3360000000002</v>
      </c>
      <c r="G142" s="166">
        <f>F142*20%*2%</f>
        <v>25.677344000000005</v>
      </c>
      <c r="H142" s="194">
        <v>0</v>
      </c>
    </row>
    <row r="143" spans="1:8" ht="15.75" thickBot="1" x14ac:dyDescent="0.3">
      <c r="A143" s="164" t="s">
        <v>1762</v>
      </c>
      <c r="B143" s="164" t="s">
        <v>120</v>
      </c>
      <c r="C143" s="219" t="s">
        <v>1812</v>
      </c>
      <c r="D143" s="199">
        <v>2500</v>
      </c>
      <c r="E143" s="168">
        <v>4.8890000000000002</v>
      </c>
      <c r="F143" s="165">
        <f t="shared" si="2"/>
        <v>12222.5</v>
      </c>
      <c r="G143" s="166">
        <v>48.89</v>
      </c>
      <c r="H143" s="194">
        <v>0</v>
      </c>
    </row>
    <row r="144" spans="1:8" ht="15.75" thickBot="1" x14ac:dyDescent="0.3">
      <c r="A144" s="164" t="s">
        <v>1763</v>
      </c>
      <c r="B144" s="164" t="s">
        <v>120</v>
      </c>
      <c r="C144" s="219" t="s">
        <v>1812</v>
      </c>
      <c r="D144" s="199">
        <v>3225</v>
      </c>
      <c r="E144" s="168">
        <v>4.8994999999999997</v>
      </c>
      <c r="F144" s="165">
        <f t="shared" si="2"/>
        <v>15800.887499999999</v>
      </c>
      <c r="G144" s="166">
        <v>63.2</v>
      </c>
      <c r="H144" s="194">
        <v>0</v>
      </c>
    </row>
    <row r="145" spans="1:8" ht="15.75" thickBot="1" x14ac:dyDescent="0.3">
      <c r="A145" s="164" t="s">
        <v>1764</v>
      </c>
      <c r="B145" s="164" t="s">
        <v>344</v>
      </c>
      <c r="C145" s="219" t="s">
        <v>1814</v>
      </c>
      <c r="D145" s="205">
        <v>16775</v>
      </c>
      <c r="E145" s="168">
        <v>5.617</v>
      </c>
      <c r="F145" s="165">
        <f t="shared" si="2"/>
        <v>94225.175000000003</v>
      </c>
      <c r="G145" s="166">
        <f>F145*2%*20%</f>
        <v>376.90070000000003</v>
      </c>
      <c r="H145" s="194">
        <v>0</v>
      </c>
    </row>
    <row r="146" spans="1:8" ht="15.75" thickBot="1" x14ac:dyDescent="0.3">
      <c r="A146" s="164" t="s">
        <v>1765</v>
      </c>
      <c r="B146" s="164" t="s">
        <v>656</v>
      </c>
      <c r="C146" s="219" t="s">
        <v>1813</v>
      </c>
      <c r="D146" s="209">
        <v>9065</v>
      </c>
      <c r="E146" s="168">
        <v>4.9509999999999996</v>
      </c>
      <c r="F146" s="165">
        <f t="shared" si="2"/>
        <v>44880.814999999995</v>
      </c>
      <c r="G146" s="166">
        <v>110</v>
      </c>
      <c r="H146" s="194">
        <v>0</v>
      </c>
    </row>
    <row r="147" spans="1:8" ht="15.75" thickBot="1" x14ac:dyDescent="0.3">
      <c r="A147" s="164" t="s">
        <v>1766</v>
      </c>
      <c r="B147" s="164" t="s">
        <v>1630</v>
      </c>
      <c r="C147" s="219" t="s">
        <v>1812</v>
      </c>
      <c r="D147" s="199">
        <v>2495</v>
      </c>
      <c r="E147" s="168">
        <v>4.97</v>
      </c>
      <c r="F147" s="165">
        <f t="shared" si="2"/>
        <v>12400.15</v>
      </c>
      <c r="G147" s="166">
        <v>49.6</v>
      </c>
      <c r="H147" s="194">
        <v>0</v>
      </c>
    </row>
    <row r="148" spans="1:8" ht="15.75" thickBot="1" x14ac:dyDescent="0.3">
      <c r="A148" s="164" t="s">
        <v>1767</v>
      </c>
      <c r="B148" s="164" t="s">
        <v>120</v>
      </c>
      <c r="C148" s="219" t="s">
        <v>1812</v>
      </c>
      <c r="D148" s="205">
        <v>1150</v>
      </c>
      <c r="E148" s="168">
        <v>5.4349999999999996</v>
      </c>
      <c r="F148" s="165">
        <f t="shared" si="2"/>
        <v>6250.25</v>
      </c>
      <c r="G148" s="166">
        <v>28</v>
      </c>
      <c r="H148" s="194">
        <v>0</v>
      </c>
    </row>
    <row r="149" spans="1:8" ht="15.75" thickBot="1" x14ac:dyDescent="0.3">
      <c r="A149" s="164" t="s">
        <v>1768</v>
      </c>
      <c r="B149" s="164" t="s">
        <v>344</v>
      </c>
      <c r="C149" s="219" t="s">
        <v>1812</v>
      </c>
      <c r="D149" s="199">
        <v>3550</v>
      </c>
      <c r="E149" s="168">
        <v>4.9269999999999996</v>
      </c>
      <c r="F149" s="165">
        <f t="shared" si="2"/>
        <v>17490.849999999999</v>
      </c>
      <c r="G149" s="166">
        <f>F149*20%*2%</f>
        <v>69.963400000000007</v>
      </c>
      <c r="H149" s="194">
        <v>0</v>
      </c>
    </row>
    <row r="150" spans="1:8" ht="15.75" thickBot="1" x14ac:dyDescent="0.3">
      <c r="A150" s="164" t="s">
        <v>1769</v>
      </c>
      <c r="B150" s="164" t="s">
        <v>344</v>
      </c>
      <c r="C150" s="219" t="s">
        <v>1812</v>
      </c>
      <c r="D150" s="199">
        <v>2565</v>
      </c>
      <c r="E150" s="168">
        <v>4.9189999999999996</v>
      </c>
      <c r="F150" s="165">
        <f t="shared" si="2"/>
        <v>12617.234999999999</v>
      </c>
      <c r="G150" s="166">
        <f>F150*20%*2%</f>
        <v>50.468940000000003</v>
      </c>
      <c r="H150" s="194">
        <v>0</v>
      </c>
    </row>
    <row r="151" spans="1:8" ht="15.75" thickBot="1" x14ac:dyDescent="0.3">
      <c r="A151" s="164" t="s">
        <v>1770</v>
      </c>
      <c r="B151" s="164" t="s">
        <v>344</v>
      </c>
      <c r="C151" s="219" t="s">
        <v>1814</v>
      </c>
      <c r="D151" s="204">
        <v>980</v>
      </c>
      <c r="E151" s="168">
        <v>6.1379999999999999</v>
      </c>
      <c r="F151" s="165">
        <f t="shared" si="2"/>
        <v>6015.24</v>
      </c>
      <c r="G151" s="166">
        <f>F151*2%*20%</f>
        <v>24.060960000000001</v>
      </c>
      <c r="H151" s="194">
        <v>0</v>
      </c>
    </row>
    <row r="152" spans="1:8" ht="15.75" thickBot="1" x14ac:dyDescent="0.3">
      <c r="A152" s="164" t="s">
        <v>343</v>
      </c>
      <c r="B152" s="164" t="s">
        <v>344</v>
      </c>
      <c r="C152" s="219" t="s">
        <v>1812</v>
      </c>
      <c r="D152" s="205">
        <v>7760</v>
      </c>
      <c r="E152" s="168">
        <v>5.702</v>
      </c>
      <c r="F152" s="165">
        <f t="shared" si="2"/>
        <v>44247.519999999997</v>
      </c>
      <c r="G152" s="166">
        <f>F152*2%*20%</f>
        <v>176.99008000000001</v>
      </c>
      <c r="H152" s="194">
        <v>0</v>
      </c>
    </row>
    <row r="153" spans="1:8" ht="15.75" thickBot="1" x14ac:dyDescent="0.3">
      <c r="A153" s="164" t="s">
        <v>1771</v>
      </c>
      <c r="B153" s="164" t="s">
        <v>344</v>
      </c>
      <c r="C153" s="219" t="s">
        <v>1812</v>
      </c>
      <c r="D153" s="199">
        <v>495</v>
      </c>
      <c r="E153" s="168">
        <v>4.9269999999999996</v>
      </c>
      <c r="F153" s="165">
        <f t="shared" si="2"/>
        <v>2438.8649999999998</v>
      </c>
      <c r="G153" s="166">
        <v>22</v>
      </c>
      <c r="H153" s="194">
        <v>0</v>
      </c>
    </row>
    <row r="154" spans="1:8" ht="15.75" thickBot="1" x14ac:dyDescent="0.3">
      <c r="A154" s="164" t="s">
        <v>1772</v>
      </c>
      <c r="B154" s="164" t="s">
        <v>344</v>
      </c>
      <c r="C154" s="219" t="s">
        <v>1812</v>
      </c>
      <c r="D154" s="199">
        <v>1805</v>
      </c>
      <c r="E154" s="168">
        <v>4.9353999999999996</v>
      </c>
      <c r="F154" s="165">
        <f t="shared" si="2"/>
        <v>8908.396999999999</v>
      </c>
      <c r="G154" s="166">
        <f>F154*20%*2%</f>
        <v>35.633588000000003</v>
      </c>
      <c r="H154" s="194">
        <v>0</v>
      </c>
    </row>
    <row r="155" spans="1:8" ht="15.75" thickBot="1" x14ac:dyDescent="0.3">
      <c r="A155" s="164" t="s">
        <v>1773</v>
      </c>
      <c r="B155" s="164" t="s">
        <v>120</v>
      </c>
      <c r="C155" s="219" t="s">
        <v>1812</v>
      </c>
      <c r="D155" s="199">
        <v>2885</v>
      </c>
      <c r="E155" s="168">
        <v>4.9279999999999999</v>
      </c>
      <c r="F155" s="165">
        <f t="shared" si="2"/>
        <v>14217.28</v>
      </c>
      <c r="G155" s="166">
        <f>F155*20%*2%</f>
        <v>56.869120000000002</v>
      </c>
      <c r="H155" s="194">
        <v>0</v>
      </c>
    </row>
    <row r="156" spans="1:8" ht="15.75" thickBot="1" x14ac:dyDescent="0.3">
      <c r="A156" s="164" t="s">
        <v>1774</v>
      </c>
      <c r="B156" s="164" t="s">
        <v>120</v>
      </c>
      <c r="C156" s="219" t="s">
        <v>1812</v>
      </c>
      <c r="D156" s="199">
        <v>1820</v>
      </c>
      <c r="E156" s="168">
        <v>5.07</v>
      </c>
      <c r="F156" s="165">
        <f t="shared" si="2"/>
        <v>9227.4</v>
      </c>
      <c r="G156" s="166">
        <v>36.9</v>
      </c>
      <c r="H156" s="194">
        <v>0</v>
      </c>
    </row>
    <row r="157" spans="1:8" ht="15.75" thickBot="1" x14ac:dyDescent="0.3">
      <c r="A157" s="164" t="s">
        <v>1775</v>
      </c>
      <c r="B157" s="164" t="s">
        <v>120</v>
      </c>
      <c r="C157" s="219" t="s">
        <v>1812</v>
      </c>
      <c r="D157" s="205">
        <v>2700</v>
      </c>
      <c r="E157" s="168">
        <v>5.6349999999999998</v>
      </c>
      <c r="F157" s="165">
        <f t="shared" si="2"/>
        <v>15214.5</v>
      </c>
      <c r="G157" s="166">
        <f>F157*2%*20%</f>
        <v>60.858000000000004</v>
      </c>
      <c r="H157" s="194">
        <v>0</v>
      </c>
    </row>
    <row r="158" spans="1:8" ht="15.75" thickBot="1" x14ac:dyDescent="0.3">
      <c r="A158" s="164" t="s">
        <v>1776</v>
      </c>
      <c r="B158" s="164" t="s">
        <v>120</v>
      </c>
      <c r="C158" s="219" t="s">
        <v>1812</v>
      </c>
      <c r="D158" s="205">
        <v>2430</v>
      </c>
      <c r="E158" s="168">
        <v>5.6349999999999998</v>
      </c>
      <c r="F158" s="165">
        <f t="shared" si="2"/>
        <v>13693.05</v>
      </c>
      <c r="G158" s="166">
        <f>F158*2%*20%</f>
        <v>54.772199999999998</v>
      </c>
      <c r="H158" s="194">
        <v>0</v>
      </c>
    </row>
    <row r="159" spans="1:8" ht="15.75" thickBot="1" x14ac:dyDescent="0.3">
      <c r="A159" s="164" t="s">
        <v>1777</v>
      </c>
      <c r="B159" s="164" t="s">
        <v>120</v>
      </c>
      <c r="C159" s="219" t="s">
        <v>1812</v>
      </c>
      <c r="D159" s="199">
        <v>3225</v>
      </c>
      <c r="E159" s="168">
        <v>5.1639999999999997</v>
      </c>
      <c r="F159" s="165">
        <f t="shared" si="2"/>
        <v>16653.899999999998</v>
      </c>
      <c r="G159" s="166">
        <f>F159*20%*2%</f>
        <v>66.615600000000001</v>
      </c>
      <c r="H159" s="194">
        <v>0</v>
      </c>
    </row>
    <row r="160" spans="1:8" ht="15.75" thickBot="1" x14ac:dyDescent="0.3">
      <c r="A160" s="164" t="s">
        <v>1778</v>
      </c>
      <c r="B160" s="164" t="s">
        <v>120</v>
      </c>
      <c r="C160" s="219" t="s">
        <v>1812</v>
      </c>
      <c r="D160" s="199">
        <v>2902.5</v>
      </c>
      <c r="E160" s="168">
        <v>5.1639999999999997</v>
      </c>
      <c r="F160" s="165">
        <f t="shared" si="2"/>
        <v>14988.509999999998</v>
      </c>
      <c r="G160" s="166">
        <f>F160*20%*2%</f>
        <v>59.954039999999999</v>
      </c>
      <c r="H160" s="194">
        <v>0</v>
      </c>
    </row>
    <row r="161" spans="1:8" ht="15.75" thickBot="1" x14ac:dyDescent="0.3">
      <c r="A161" s="164" t="s">
        <v>1779</v>
      </c>
      <c r="B161" s="164" t="s">
        <v>1780</v>
      </c>
      <c r="C161" s="219" t="s">
        <v>1812</v>
      </c>
      <c r="D161" s="199">
        <v>344</v>
      </c>
      <c r="E161" s="168">
        <v>5.16</v>
      </c>
      <c r="F161" s="165">
        <f t="shared" si="2"/>
        <v>1775.04</v>
      </c>
      <c r="G161" s="166">
        <v>22</v>
      </c>
      <c r="H161" s="194">
        <v>0</v>
      </c>
    </row>
    <row r="162" spans="1:8" ht="15.75" thickBot="1" x14ac:dyDescent="0.3">
      <c r="A162" s="164" t="s">
        <v>1781</v>
      </c>
      <c r="B162" s="164" t="s">
        <v>656</v>
      </c>
      <c r="C162" s="219" t="s">
        <v>1812</v>
      </c>
      <c r="D162" s="199">
        <v>800</v>
      </c>
      <c r="E162" s="168">
        <v>5.18</v>
      </c>
      <c r="F162" s="165">
        <f t="shared" si="2"/>
        <v>4144</v>
      </c>
      <c r="G162" s="166">
        <v>16.57</v>
      </c>
      <c r="H162" s="194">
        <v>0</v>
      </c>
    </row>
    <row r="163" spans="1:8" ht="15.75" thickBot="1" x14ac:dyDescent="0.3">
      <c r="A163" s="164" t="s">
        <v>1782</v>
      </c>
      <c r="B163" s="164" t="s">
        <v>1783</v>
      </c>
      <c r="C163" s="219" t="s">
        <v>1812</v>
      </c>
      <c r="D163" s="205">
        <v>2610</v>
      </c>
      <c r="E163" s="168">
        <v>5.4729999999999999</v>
      </c>
      <c r="F163" s="165">
        <f t="shared" si="2"/>
        <v>14284.529999999999</v>
      </c>
      <c r="G163" s="166">
        <v>49.76</v>
      </c>
      <c r="H163" s="194">
        <v>0</v>
      </c>
    </row>
    <row r="164" spans="1:8" ht="15.75" thickBot="1" x14ac:dyDescent="0.3">
      <c r="A164" s="164" t="s">
        <v>1784</v>
      </c>
      <c r="B164" s="164" t="s">
        <v>433</v>
      </c>
      <c r="C164" s="219" t="s">
        <v>1812</v>
      </c>
      <c r="D164" s="205">
        <v>2210</v>
      </c>
      <c r="E164" s="168">
        <v>5.3390000000000004</v>
      </c>
      <c r="F164" s="165">
        <f t="shared" si="2"/>
        <v>11799.19</v>
      </c>
      <c r="G164" s="166">
        <v>57.13</v>
      </c>
      <c r="H164" s="194">
        <v>0</v>
      </c>
    </row>
    <row r="165" spans="1:8" ht="15.75" thickBot="1" x14ac:dyDescent="0.3">
      <c r="A165" s="164" t="s">
        <v>1785</v>
      </c>
      <c r="B165" s="164" t="s">
        <v>344</v>
      </c>
      <c r="C165" s="219" t="s">
        <v>1812</v>
      </c>
      <c r="D165" s="199">
        <v>4915</v>
      </c>
      <c r="E165" s="168">
        <v>5.0339999999999998</v>
      </c>
      <c r="F165" s="165">
        <f t="shared" si="2"/>
        <v>24742.11</v>
      </c>
      <c r="G165" s="166">
        <f t="shared" ref="G165:G172" si="3">F165*20%*2%</f>
        <v>98.968440000000015</v>
      </c>
      <c r="H165" s="194">
        <v>0</v>
      </c>
    </row>
    <row r="166" spans="1:8" ht="15.75" thickBot="1" x14ac:dyDescent="0.3">
      <c r="A166" s="164" t="s">
        <v>1786</v>
      </c>
      <c r="B166" s="164" t="s">
        <v>344</v>
      </c>
      <c r="C166" s="219" t="s">
        <v>1812</v>
      </c>
      <c r="D166" s="199">
        <v>1144.5</v>
      </c>
      <c r="E166" s="168">
        <v>5.3390000000000004</v>
      </c>
      <c r="F166" s="165">
        <f t="shared" si="2"/>
        <v>6110.4855000000007</v>
      </c>
      <c r="G166" s="166">
        <f t="shared" si="3"/>
        <v>24.441942000000004</v>
      </c>
      <c r="H166" s="194">
        <v>0</v>
      </c>
    </row>
    <row r="167" spans="1:8" ht="15.75" thickBot="1" x14ac:dyDescent="0.3">
      <c r="A167" s="164" t="s">
        <v>1787</v>
      </c>
      <c r="B167" s="164" t="s">
        <v>344</v>
      </c>
      <c r="C167" s="219" t="s">
        <v>1812</v>
      </c>
      <c r="D167" s="199">
        <v>3270</v>
      </c>
      <c r="E167" s="168">
        <v>5.0309999999999997</v>
      </c>
      <c r="F167" s="165">
        <f t="shared" si="2"/>
        <v>16451.37</v>
      </c>
      <c r="G167" s="166">
        <f t="shared" si="3"/>
        <v>65.805480000000003</v>
      </c>
      <c r="H167" s="194">
        <v>0</v>
      </c>
    </row>
    <row r="168" spans="1:8" ht="15.75" thickBot="1" x14ac:dyDescent="0.3">
      <c r="A168" s="167" t="s">
        <v>1788</v>
      </c>
      <c r="B168" s="164" t="s">
        <v>344</v>
      </c>
      <c r="C168" s="219" t="s">
        <v>1812</v>
      </c>
      <c r="D168" s="199">
        <v>2998</v>
      </c>
      <c r="E168" s="168">
        <v>5.0309999999999997</v>
      </c>
      <c r="F168" s="165">
        <f t="shared" si="2"/>
        <v>15082.937999999998</v>
      </c>
      <c r="G168" s="166">
        <f t="shared" si="3"/>
        <v>60.331751999999994</v>
      </c>
      <c r="H168" s="194">
        <v>0</v>
      </c>
    </row>
    <row r="169" spans="1:8" ht="15.75" thickBot="1" x14ac:dyDescent="0.3">
      <c r="A169" s="167" t="s">
        <v>1789</v>
      </c>
      <c r="B169" s="164" t="s">
        <v>344</v>
      </c>
      <c r="C169" s="219" t="s">
        <v>1812</v>
      </c>
      <c r="D169" s="199">
        <v>2080</v>
      </c>
      <c r="E169" s="168">
        <v>5.0339999999999998</v>
      </c>
      <c r="F169" s="165">
        <f t="shared" si="2"/>
        <v>10470.719999999999</v>
      </c>
      <c r="G169" s="166">
        <f t="shared" si="3"/>
        <v>41.882879999999993</v>
      </c>
      <c r="H169" s="194">
        <v>0</v>
      </c>
    </row>
    <row r="170" spans="1:8" ht="15.75" thickBot="1" x14ac:dyDescent="0.3">
      <c r="A170" s="167" t="s">
        <v>1790</v>
      </c>
      <c r="B170" s="164" t="s">
        <v>344</v>
      </c>
      <c r="C170" s="219" t="s">
        <v>1812</v>
      </c>
      <c r="D170" s="199">
        <v>3750</v>
      </c>
      <c r="E170" s="168">
        <v>5.0339999999999998</v>
      </c>
      <c r="F170" s="165">
        <f t="shared" si="2"/>
        <v>18877.5</v>
      </c>
      <c r="G170" s="166">
        <f t="shared" si="3"/>
        <v>75.510000000000005</v>
      </c>
      <c r="H170" s="194">
        <v>0</v>
      </c>
    </row>
    <row r="171" spans="1:8" ht="15.75" thickBot="1" x14ac:dyDescent="0.3">
      <c r="A171" s="167" t="s">
        <v>1791</v>
      </c>
      <c r="B171" s="164" t="s">
        <v>120</v>
      </c>
      <c r="C171" s="219" t="s">
        <v>1812</v>
      </c>
      <c r="D171" s="199">
        <v>1200</v>
      </c>
      <c r="E171" s="168">
        <v>5.0053000000000001</v>
      </c>
      <c r="F171" s="165">
        <f t="shared" si="2"/>
        <v>6006.36</v>
      </c>
      <c r="G171" s="166">
        <f t="shared" si="3"/>
        <v>24.02544</v>
      </c>
      <c r="H171" s="194">
        <v>0</v>
      </c>
    </row>
    <row r="172" spans="1:8" ht="15.75" thickBot="1" x14ac:dyDescent="0.3">
      <c r="A172" s="167" t="s">
        <v>1792</v>
      </c>
      <c r="B172" s="164" t="s">
        <v>344</v>
      </c>
      <c r="C172" s="219" t="s">
        <v>1812</v>
      </c>
      <c r="D172" s="199">
        <v>11540</v>
      </c>
      <c r="E172" s="168">
        <v>4.9180000000000001</v>
      </c>
      <c r="F172" s="165">
        <f t="shared" si="2"/>
        <v>56753.72</v>
      </c>
      <c r="G172" s="166">
        <f t="shared" si="3"/>
        <v>227.01488000000001</v>
      </c>
      <c r="H172" s="194">
        <v>0</v>
      </c>
    </row>
    <row r="173" spans="1:8" ht="15.75" thickBot="1" x14ac:dyDescent="0.3">
      <c r="A173" s="167" t="s">
        <v>1793</v>
      </c>
      <c r="B173" s="164" t="s">
        <v>344</v>
      </c>
      <c r="C173" s="219" t="s">
        <v>1812</v>
      </c>
      <c r="D173" s="205">
        <v>22820</v>
      </c>
      <c r="E173" s="168">
        <v>5.4480000000000004</v>
      </c>
      <c r="F173" s="165">
        <f t="shared" si="2"/>
        <v>124323.36000000002</v>
      </c>
      <c r="G173" s="166">
        <v>98</v>
      </c>
      <c r="H173" s="194">
        <v>0</v>
      </c>
    </row>
    <row r="174" spans="1:8" ht="15.75" thickBot="1" x14ac:dyDescent="0.3">
      <c r="A174" s="167" t="s">
        <v>1794</v>
      </c>
      <c r="B174" s="164" t="s">
        <v>120</v>
      </c>
      <c r="C174" s="219" t="s">
        <v>1812</v>
      </c>
      <c r="D174" s="199">
        <v>12495</v>
      </c>
      <c r="E174" s="168">
        <v>4.9111000000000002</v>
      </c>
      <c r="F174" s="165">
        <f t="shared" si="2"/>
        <v>61364.194500000005</v>
      </c>
      <c r="G174" s="166">
        <f>F174*20%*2%</f>
        <v>245.45677800000004</v>
      </c>
      <c r="H174" s="194">
        <v>0</v>
      </c>
    </row>
    <row r="175" spans="1:8" ht="15.75" thickBot="1" x14ac:dyDescent="0.3">
      <c r="A175" s="167" t="s">
        <v>1795</v>
      </c>
      <c r="B175" s="164" t="s">
        <v>120</v>
      </c>
      <c r="C175" s="219" t="s">
        <v>1812</v>
      </c>
      <c r="D175" s="205">
        <v>2300</v>
      </c>
      <c r="E175" s="168">
        <v>5.4698000000000002</v>
      </c>
      <c r="F175" s="165">
        <f t="shared" si="2"/>
        <v>12580.54</v>
      </c>
      <c r="G175" s="166">
        <f>F175*20%*2%</f>
        <v>50.322160000000004</v>
      </c>
      <c r="H175" s="194">
        <v>0</v>
      </c>
    </row>
    <row r="176" spans="1:8" ht="15.75" thickBot="1" x14ac:dyDescent="0.3">
      <c r="A176" s="167" t="s">
        <v>1796</v>
      </c>
      <c r="B176" s="164" t="s">
        <v>433</v>
      </c>
      <c r="C176" s="219" t="s">
        <v>1812</v>
      </c>
      <c r="D176" s="210">
        <v>1890</v>
      </c>
      <c r="E176" s="168">
        <v>5.4619999999999997</v>
      </c>
      <c r="F176" s="165">
        <f t="shared" si="2"/>
        <v>10323.18</v>
      </c>
      <c r="G176" s="166">
        <f>F176*20%*2%</f>
        <v>41.292720000000003</v>
      </c>
      <c r="H176" s="194">
        <v>0</v>
      </c>
    </row>
    <row r="177" spans="1:8" ht="15.75" thickBot="1" x14ac:dyDescent="0.3">
      <c r="A177" s="167" t="s">
        <v>1797</v>
      </c>
      <c r="B177" s="164" t="s">
        <v>344</v>
      </c>
      <c r="C177" s="219" t="s">
        <v>1813</v>
      </c>
      <c r="D177" s="209">
        <v>3382.56</v>
      </c>
      <c r="E177" s="168">
        <v>4.899</v>
      </c>
      <c r="F177" s="165">
        <f t="shared" si="2"/>
        <v>16571.16144</v>
      </c>
      <c r="G177" s="166">
        <v>110</v>
      </c>
      <c r="H177" s="194">
        <v>0</v>
      </c>
    </row>
    <row r="178" spans="1:8" ht="15.75" thickBot="1" x14ac:dyDescent="0.3">
      <c r="A178" s="167" t="s">
        <v>1798</v>
      </c>
      <c r="B178" s="164" t="s">
        <v>120</v>
      </c>
      <c r="C178" s="219" t="s">
        <v>1812</v>
      </c>
      <c r="D178" s="210">
        <v>2340</v>
      </c>
      <c r="E178" s="168">
        <v>5.4509999999999996</v>
      </c>
      <c r="F178" s="165">
        <f t="shared" si="2"/>
        <v>12755.339999999998</v>
      </c>
      <c r="G178" s="166">
        <f>F178*20%*2%</f>
        <v>51.021359999999994</v>
      </c>
      <c r="H178" s="194">
        <v>0</v>
      </c>
    </row>
    <row r="179" spans="1:8" ht="15.75" thickBot="1" x14ac:dyDescent="0.3">
      <c r="A179" s="167" t="s">
        <v>1799</v>
      </c>
      <c r="B179" s="164" t="s">
        <v>1800</v>
      </c>
      <c r="C179" s="219" t="s">
        <v>1812</v>
      </c>
      <c r="D179" s="199">
        <v>1725</v>
      </c>
      <c r="E179" s="168">
        <v>4.9450000000000003</v>
      </c>
      <c r="F179" s="165">
        <f t="shared" si="2"/>
        <v>8530.125</v>
      </c>
      <c r="G179" s="166">
        <f>F179*20%*2%</f>
        <v>34.1205</v>
      </c>
      <c r="H179" s="194">
        <v>0</v>
      </c>
    </row>
    <row r="180" spans="1:8" ht="15.75" thickBot="1" x14ac:dyDescent="0.3">
      <c r="A180" s="167" t="s">
        <v>1801</v>
      </c>
      <c r="B180" s="164" t="s">
        <v>1616</v>
      </c>
      <c r="C180" s="219" t="s">
        <v>1812</v>
      </c>
      <c r="D180" s="199">
        <v>20707.63</v>
      </c>
      <c r="E180" s="168">
        <v>4.8849999999999998</v>
      </c>
      <c r="F180" s="165">
        <f t="shared" si="2"/>
        <v>101156.77254999999</v>
      </c>
      <c r="G180" s="166">
        <v>98</v>
      </c>
      <c r="H180" s="194">
        <v>0</v>
      </c>
    </row>
    <row r="181" spans="1:8" ht="15.75" thickBot="1" x14ac:dyDescent="0.3">
      <c r="A181" s="167" t="s">
        <v>1650</v>
      </c>
      <c r="B181" s="164" t="s">
        <v>778</v>
      </c>
      <c r="C181" s="219" t="s">
        <v>1812</v>
      </c>
      <c r="D181" s="200">
        <v>3681</v>
      </c>
      <c r="E181" s="168">
        <v>5.5739999999999998</v>
      </c>
      <c r="F181" s="165">
        <f t="shared" si="2"/>
        <v>20517.894</v>
      </c>
      <c r="G181" s="166">
        <v>98</v>
      </c>
      <c r="H181" s="194">
        <v>0</v>
      </c>
    </row>
    <row r="182" spans="1:8" ht="15.75" thickBot="1" x14ac:dyDescent="0.3">
      <c r="A182" s="167" t="s">
        <v>1802</v>
      </c>
      <c r="B182" s="164" t="s">
        <v>120</v>
      </c>
      <c r="C182" s="219" t="s">
        <v>1812</v>
      </c>
      <c r="D182" s="199">
        <v>1200</v>
      </c>
      <c r="E182" s="168">
        <v>4.84</v>
      </c>
      <c r="F182" s="165">
        <f t="shared" si="2"/>
        <v>5808</v>
      </c>
      <c r="G182" s="166">
        <v>23.23</v>
      </c>
      <c r="H182" s="194">
        <v>1029.58</v>
      </c>
    </row>
    <row r="183" spans="1:8" ht="15.75" thickBot="1" x14ac:dyDescent="0.3">
      <c r="A183" s="167" t="s">
        <v>1803</v>
      </c>
      <c r="B183" s="164" t="s">
        <v>120</v>
      </c>
      <c r="C183" s="219" t="s">
        <v>1812</v>
      </c>
      <c r="D183" s="199">
        <v>2000</v>
      </c>
      <c r="E183" s="168">
        <v>4.84</v>
      </c>
      <c r="F183" s="165">
        <f t="shared" si="2"/>
        <v>9680</v>
      </c>
      <c r="G183" s="166">
        <v>38.72</v>
      </c>
      <c r="H183" s="194">
        <v>1715.96</v>
      </c>
    </row>
    <row r="184" spans="1:8" ht="15.75" thickBot="1" x14ac:dyDescent="0.3">
      <c r="A184" s="167" t="s">
        <v>664</v>
      </c>
      <c r="B184" s="164" t="s">
        <v>656</v>
      </c>
      <c r="C184" s="219" t="s">
        <v>1813</v>
      </c>
      <c r="D184" s="199">
        <v>79000</v>
      </c>
      <c r="E184" s="168">
        <v>4.8985000000000003</v>
      </c>
      <c r="F184" s="165">
        <f t="shared" si="2"/>
        <v>386981.5</v>
      </c>
      <c r="G184" s="166">
        <v>110</v>
      </c>
      <c r="H184" s="194">
        <v>0</v>
      </c>
    </row>
    <row r="185" spans="1:8" ht="15.75" thickBot="1" x14ac:dyDescent="0.3">
      <c r="A185" s="164" t="s">
        <v>1804</v>
      </c>
      <c r="B185" s="164" t="s">
        <v>1630</v>
      </c>
      <c r="C185" s="219" t="s">
        <v>1812</v>
      </c>
      <c r="D185" s="204">
        <v>850</v>
      </c>
      <c r="E185" s="168">
        <v>6.1749999999999998</v>
      </c>
      <c r="F185" s="165">
        <f t="shared" si="2"/>
        <v>5248.75</v>
      </c>
      <c r="G185" s="166">
        <v>20.99</v>
      </c>
      <c r="H185" s="194">
        <v>926.25</v>
      </c>
    </row>
    <row r="186" spans="1:8" ht="15.75" thickBot="1" x14ac:dyDescent="0.3">
      <c r="A186" s="164" t="s">
        <v>1805</v>
      </c>
      <c r="B186" s="164" t="s">
        <v>120</v>
      </c>
      <c r="C186" s="219" t="s">
        <v>1812</v>
      </c>
      <c r="D186" s="211">
        <v>1145.53</v>
      </c>
      <c r="E186" s="168">
        <v>5.4039999999999999</v>
      </c>
      <c r="F186" s="165">
        <f t="shared" si="2"/>
        <v>6190.4441200000001</v>
      </c>
      <c r="G186" s="166">
        <v>37.14</v>
      </c>
      <c r="H186" s="194">
        <v>1092.43</v>
      </c>
    </row>
    <row r="187" spans="1:8" ht="15.75" thickBot="1" x14ac:dyDescent="0.3">
      <c r="A187" s="167" t="s">
        <v>1806</v>
      </c>
      <c r="B187" s="164" t="s">
        <v>120</v>
      </c>
      <c r="C187" s="219" t="s">
        <v>1812</v>
      </c>
      <c r="D187" s="199">
        <v>1805</v>
      </c>
      <c r="E187" s="168">
        <v>4.8570000000000002</v>
      </c>
      <c r="F187" s="165">
        <f t="shared" si="2"/>
        <v>8766.8850000000002</v>
      </c>
      <c r="G187" s="166">
        <v>35.06</v>
      </c>
      <c r="H187" s="194">
        <v>1547.1</v>
      </c>
    </row>
    <row r="188" spans="1:8" ht="15.75" thickBot="1" x14ac:dyDescent="0.3">
      <c r="A188" s="164" t="s">
        <v>1807</v>
      </c>
      <c r="B188" s="164" t="s">
        <v>120</v>
      </c>
      <c r="C188" s="219" t="s">
        <v>1812</v>
      </c>
      <c r="D188" s="199">
        <v>1773.75</v>
      </c>
      <c r="E188" s="168">
        <v>4.8570000000000002</v>
      </c>
      <c r="F188" s="165">
        <f t="shared" si="2"/>
        <v>8615.1037500000002</v>
      </c>
      <c r="G188" s="166">
        <v>34.46</v>
      </c>
      <c r="H188" s="194">
        <v>1520.31</v>
      </c>
    </row>
    <row r="189" spans="1:8" x14ac:dyDescent="0.25">
      <c r="A189" s="52" t="s">
        <v>44</v>
      </c>
      <c r="B189" s="52">
        <v>202</v>
      </c>
      <c r="C189" s="52"/>
      <c r="D189" s="213"/>
      <c r="E189" s="170"/>
      <c r="F189" s="171"/>
      <c r="G189" s="172">
        <f>SUM(G2:G188)</f>
        <v>14797.277399699997</v>
      </c>
      <c r="H189" s="195">
        <f>SUM(H2:H188)</f>
        <v>7831.6299999999992</v>
      </c>
    </row>
  </sheetData>
  <autoFilter ref="A1:G189" xr:uid="{FA1BAADB-5826-4AD5-8439-357ACA9CD9AF}"/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34015-0353-4D49-B0D5-7109A88402FD}">
  <dimension ref="A1:L55"/>
  <sheetViews>
    <sheetView workbookViewId="0">
      <pane ySplit="1" topLeftCell="A2" activePane="bottomLeft" state="frozen"/>
      <selection pane="bottomLeft" activeCell="D8" sqref="D8"/>
    </sheetView>
  </sheetViews>
  <sheetFormatPr defaultColWidth="27.7109375" defaultRowHeight="15" x14ac:dyDescent="0.25"/>
  <cols>
    <col min="1" max="1" width="20.85546875" bestFit="1" customWidth="1"/>
    <col min="2" max="2" width="13.42578125" customWidth="1"/>
    <col min="3" max="3" width="12.7109375" bestFit="1" customWidth="1"/>
    <col min="4" max="4" width="23.28515625" bestFit="1" customWidth="1"/>
    <col min="5" max="5" width="18.5703125" bestFit="1" customWidth="1"/>
    <col min="6" max="6" width="22.7109375" bestFit="1" customWidth="1"/>
    <col min="7" max="7" width="12.28515625" customWidth="1"/>
    <col min="8" max="8" width="14.7109375" customWidth="1"/>
    <col min="9" max="9" width="15.28515625" customWidth="1"/>
    <col min="10" max="10" width="14.28515625" customWidth="1"/>
    <col min="11" max="11" width="14.42578125" customWidth="1"/>
    <col min="12" max="12" width="64.42578125" customWidth="1"/>
  </cols>
  <sheetData>
    <row r="1" spans="1:12" ht="30" x14ac:dyDescent="0.25">
      <c r="A1" s="18" t="s">
        <v>45</v>
      </c>
      <c r="B1" s="18" t="s">
        <v>46</v>
      </c>
      <c r="C1" s="18" t="s">
        <v>47</v>
      </c>
      <c r="D1" s="18" t="s">
        <v>48</v>
      </c>
      <c r="E1" s="18" t="s">
        <v>49</v>
      </c>
      <c r="F1" s="18" t="s">
        <v>50</v>
      </c>
      <c r="G1" s="18" t="s">
        <v>51</v>
      </c>
      <c r="H1" s="18" t="s">
        <v>52</v>
      </c>
      <c r="I1" s="18" t="s">
        <v>53</v>
      </c>
      <c r="J1" s="18" t="s">
        <v>54</v>
      </c>
      <c r="K1" s="18" t="s">
        <v>55</v>
      </c>
      <c r="L1" s="24" t="s">
        <v>57</v>
      </c>
    </row>
    <row r="2" spans="1:12" x14ac:dyDescent="0.25">
      <c r="A2" s="10" t="s">
        <v>880</v>
      </c>
      <c r="B2" s="10" t="s">
        <v>1220</v>
      </c>
      <c r="C2" s="44">
        <v>45106</v>
      </c>
      <c r="D2" s="44">
        <v>45105</v>
      </c>
      <c r="E2" s="10" t="s">
        <v>24</v>
      </c>
      <c r="F2" s="10">
        <v>1</v>
      </c>
      <c r="G2" s="10">
        <v>0</v>
      </c>
      <c r="H2" s="10">
        <v>0</v>
      </c>
      <c r="I2" s="10">
        <v>2</v>
      </c>
      <c r="J2" s="10">
        <v>2</v>
      </c>
      <c r="K2" s="10">
        <v>3</v>
      </c>
      <c r="L2" s="23"/>
    </row>
    <row r="3" spans="1:12" x14ac:dyDescent="0.25">
      <c r="A3" s="10" t="s">
        <v>876</v>
      </c>
      <c r="B3" s="10" t="s">
        <v>1220</v>
      </c>
      <c r="C3" s="44">
        <v>44995</v>
      </c>
      <c r="D3" s="44">
        <v>44854</v>
      </c>
      <c r="E3" s="10" t="s">
        <v>23</v>
      </c>
      <c r="F3" s="10">
        <v>141</v>
      </c>
      <c r="G3" s="10">
        <v>6</v>
      </c>
      <c r="H3" s="10">
        <v>87</v>
      </c>
      <c r="I3" s="10">
        <v>1</v>
      </c>
      <c r="J3" s="10">
        <v>94</v>
      </c>
      <c r="K3" s="10">
        <v>235</v>
      </c>
      <c r="L3" s="23"/>
    </row>
    <row r="4" spans="1:12" x14ac:dyDescent="0.25">
      <c r="A4" s="10" t="s">
        <v>830</v>
      </c>
      <c r="B4" s="10" t="s">
        <v>1098</v>
      </c>
      <c r="C4" s="44">
        <v>44951</v>
      </c>
      <c r="D4" s="44">
        <v>44950</v>
      </c>
      <c r="E4" s="10" t="s">
        <v>24</v>
      </c>
      <c r="F4" s="10">
        <v>1</v>
      </c>
      <c r="G4" s="10">
        <v>0</v>
      </c>
      <c r="H4" s="10">
        <v>0</v>
      </c>
      <c r="I4" s="10">
        <v>2</v>
      </c>
      <c r="J4" s="10">
        <v>2</v>
      </c>
      <c r="K4" s="10">
        <v>3</v>
      </c>
      <c r="L4" s="23"/>
    </row>
    <row r="5" spans="1:12" x14ac:dyDescent="0.25">
      <c r="A5" s="10" t="s">
        <v>823</v>
      </c>
      <c r="B5" s="10" t="s">
        <v>1098</v>
      </c>
      <c r="C5" s="44">
        <v>44951</v>
      </c>
      <c r="D5" s="44">
        <v>44951</v>
      </c>
      <c r="E5" s="10" t="s">
        <v>24</v>
      </c>
      <c r="F5" s="10">
        <v>0</v>
      </c>
      <c r="G5" s="10">
        <v>5</v>
      </c>
      <c r="H5" s="10">
        <v>24</v>
      </c>
      <c r="I5" s="10">
        <v>5</v>
      </c>
      <c r="J5" s="10">
        <v>34</v>
      </c>
      <c r="K5" s="10">
        <v>34</v>
      </c>
      <c r="L5" s="23"/>
    </row>
    <row r="6" spans="1:12" x14ac:dyDescent="0.25">
      <c r="A6" s="10" t="s">
        <v>827</v>
      </c>
      <c r="B6" s="10" t="s">
        <v>1098</v>
      </c>
      <c r="C6" s="44">
        <v>44980</v>
      </c>
      <c r="D6" s="44">
        <v>44973</v>
      </c>
      <c r="E6" s="10" t="s">
        <v>24</v>
      </c>
      <c r="F6" s="10">
        <v>7</v>
      </c>
      <c r="G6" s="10">
        <v>8</v>
      </c>
      <c r="H6" s="10">
        <v>35</v>
      </c>
      <c r="I6" s="10">
        <v>4</v>
      </c>
      <c r="J6" s="10">
        <v>47</v>
      </c>
      <c r="K6" s="10">
        <v>54</v>
      </c>
      <c r="L6" s="23"/>
    </row>
    <row r="7" spans="1:12" x14ac:dyDescent="0.25">
      <c r="A7" s="10" t="s">
        <v>1163</v>
      </c>
      <c r="B7" s="10" t="s">
        <v>1098</v>
      </c>
      <c r="C7" s="44">
        <v>44992</v>
      </c>
      <c r="D7" s="44">
        <v>44985</v>
      </c>
      <c r="E7" s="10" t="s">
        <v>24</v>
      </c>
      <c r="F7" s="10">
        <v>7</v>
      </c>
      <c r="G7" s="10">
        <v>30</v>
      </c>
      <c r="H7" s="10">
        <v>52</v>
      </c>
      <c r="I7" s="10">
        <v>0</v>
      </c>
      <c r="J7" s="10">
        <v>82</v>
      </c>
      <c r="K7" s="10">
        <v>89</v>
      </c>
      <c r="L7" s="23"/>
    </row>
    <row r="8" spans="1:12" x14ac:dyDescent="0.25">
      <c r="A8" s="10" t="s">
        <v>832</v>
      </c>
      <c r="B8" s="10" t="s">
        <v>1098</v>
      </c>
      <c r="C8" s="44">
        <v>45027</v>
      </c>
      <c r="D8" s="44">
        <v>45022</v>
      </c>
      <c r="E8" s="10" t="s">
        <v>24</v>
      </c>
      <c r="F8" s="10">
        <v>5</v>
      </c>
      <c r="G8" s="10">
        <v>9</v>
      </c>
      <c r="H8" s="10">
        <v>38</v>
      </c>
      <c r="I8" s="10">
        <v>2</v>
      </c>
      <c r="J8" s="10">
        <v>49</v>
      </c>
      <c r="K8" s="10">
        <v>54</v>
      </c>
      <c r="L8" s="23"/>
    </row>
    <row r="9" spans="1:12" x14ac:dyDescent="0.25">
      <c r="A9" s="10" t="s">
        <v>834</v>
      </c>
      <c r="B9" s="10" t="s">
        <v>1098</v>
      </c>
      <c r="C9" s="44">
        <v>45042</v>
      </c>
      <c r="D9" s="44">
        <v>45029</v>
      </c>
      <c r="E9" s="10" t="s">
        <v>24</v>
      </c>
      <c r="F9" s="10">
        <v>13</v>
      </c>
      <c r="G9" s="10">
        <v>0</v>
      </c>
      <c r="H9" s="10">
        <v>21</v>
      </c>
      <c r="I9" s="10">
        <v>1</v>
      </c>
      <c r="J9" s="10">
        <v>22</v>
      </c>
      <c r="K9" s="10">
        <v>35</v>
      </c>
      <c r="L9" s="23"/>
    </row>
    <row r="10" spans="1:12" x14ac:dyDescent="0.25">
      <c r="A10" s="10" t="s">
        <v>831</v>
      </c>
      <c r="B10" s="10" t="s">
        <v>1098</v>
      </c>
      <c r="C10" s="44">
        <v>45033</v>
      </c>
      <c r="D10" s="44">
        <v>45029</v>
      </c>
      <c r="E10" s="10" t="s">
        <v>24</v>
      </c>
      <c r="F10" s="10">
        <v>4</v>
      </c>
      <c r="G10" s="10">
        <v>0</v>
      </c>
      <c r="H10" s="10">
        <v>9</v>
      </c>
      <c r="I10" s="10">
        <v>2</v>
      </c>
      <c r="J10" s="10">
        <v>11</v>
      </c>
      <c r="K10" s="10">
        <v>15</v>
      </c>
      <c r="L10" s="23"/>
    </row>
    <row r="11" spans="1:12" x14ac:dyDescent="0.25">
      <c r="A11" s="10" t="s">
        <v>801</v>
      </c>
      <c r="B11" s="10" t="s">
        <v>1098</v>
      </c>
      <c r="C11" s="44">
        <v>45050</v>
      </c>
      <c r="D11" s="44">
        <v>45030</v>
      </c>
      <c r="E11" s="10" t="s">
        <v>24</v>
      </c>
      <c r="F11" s="10">
        <v>20</v>
      </c>
      <c r="G11" s="10">
        <v>0</v>
      </c>
      <c r="H11" s="10">
        <v>10</v>
      </c>
      <c r="I11" s="10">
        <v>2</v>
      </c>
      <c r="J11" s="10">
        <v>12</v>
      </c>
      <c r="K11" s="10">
        <v>32</v>
      </c>
      <c r="L11" s="23"/>
    </row>
    <row r="12" spans="1:12" x14ac:dyDescent="0.25">
      <c r="A12" s="10" t="s">
        <v>804</v>
      </c>
      <c r="B12" s="10" t="s">
        <v>1098</v>
      </c>
      <c r="C12" s="44">
        <v>45154</v>
      </c>
      <c r="D12" s="44">
        <v>45152</v>
      </c>
      <c r="E12" s="10" t="s">
        <v>24</v>
      </c>
      <c r="F12" s="10">
        <v>2</v>
      </c>
      <c r="G12" s="10">
        <v>0</v>
      </c>
      <c r="H12" s="10">
        <v>18</v>
      </c>
      <c r="I12" s="10">
        <v>2</v>
      </c>
      <c r="J12" s="10">
        <v>20</v>
      </c>
      <c r="K12" s="10">
        <v>22</v>
      </c>
      <c r="L12" s="23"/>
    </row>
    <row r="13" spans="1:12" x14ac:dyDescent="0.25">
      <c r="A13" s="10" t="s">
        <v>807</v>
      </c>
      <c r="B13" s="10" t="s">
        <v>1098</v>
      </c>
      <c r="C13" s="44">
        <v>45153</v>
      </c>
      <c r="D13" s="44">
        <v>45153</v>
      </c>
      <c r="E13" s="10" t="s">
        <v>24</v>
      </c>
      <c r="F13" s="10">
        <v>0</v>
      </c>
      <c r="G13" s="10">
        <v>0</v>
      </c>
      <c r="H13" s="10">
        <v>0</v>
      </c>
      <c r="I13" s="10">
        <v>2</v>
      </c>
      <c r="J13" s="10">
        <v>2</v>
      </c>
      <c r="K13" s="10">
        <v>2</v>
      </c>
      <c r="L13" s="23"/>
    </row>
    <row r="14" spans="1:12" x14ac:dyDescent="0.25">
      <c r="A14" s="10" t="s">
        <v>809</v>
      </c>
      <c r="B14" s="10" t="s">
        <v>1098</v>
      </c>
      <c r="C14" s="44">
        <v>45167</v>
      </c>
      <c r="D14" s="44">
        <v>45166</v>
      </c>
      <c r="E14" s="10" t="s">
        <v>24</v>
      </c>
      <c r="F14" s="10">
        <v>1</v>
      </c>
      <c r="G14" s="10">
        <v>1</v>
      </c>
      <c r="H14" s="10">
        <v>11</v>
      </c>
      <c r="I14" s="10">
        <v>1</v>
      </c>
      <c r="J14" s="10">
        <v>13</v>
      </c>
      <c r="K14" s="10">
        <v>14</v>
      </c>
      <c r="L14" s="23"/>
    </row>
    <row r="15" spans="1:12" x14ac:dyDescent="0.25">
      <c r="A15" s="10" t="s">
        <v>797</v>
      </c>
      <c r="B15" s="10" t="s">
        <v>1098</v>
      </c>
      <c r="C15" s="44">
        <v>45209</v>
      </c>
      <c r="D15" s="44">
        <v>45205</v>
      </c>
      <c r="E15" s="10" t="s">
        <v>24</v>
      </c>
      <c r="F15" s="10">
        <v>4</v>
      </c>
      <c r="G15" s="10">
        <v>6</v>
      </c>
      <c r="H15" s="10">
        <v>13</v>
      </c>
      <c r="I15" s="10">
        <v>1</v>
      </c>
      <c r="J15" s="10">
        <v>20</v>
      </c>
      <c r="K15" s="10">
        <v>24</v>
      </c>
      <c r="L15" s="23"/>
    </row>
    <row r="16" spans="1:12" x14ac:dyDescent="0.25">
      <c r="A16" s="10" t="s">
        <v>901</v>
      </c>
      <c r="B16" s="10" t="s">
        <v>972</v>
      </c>
      <c r="C16" s="44">
        <v>45075</v>
      </c>
      <c r="D16" s="44">
        <v>44986</v>
      </c>
      <c r="E16" s="10" t="s">
        <v>24</v>
      </c>
      <c r="F16" s="10">
        <v>89</v>
      </c>
      <c r="G16" s="10">
        <v>0</v>
      </c>
      <c r="H16" s="10">
        <v>27</v>
      </c>
      <c r="I16" s="10">
        <v>1</v>
      </c>
      <c r="J16" s="10">
        <v>28</v>
      </c>
      <c r="K16" s="10">
        <v>117</v>
      </c>
      <c r="L16" s="23"/>
    </row>
    <row r="17" spans="1:12" x14ac:dyDescent="0.25">
      <c r="A17" s="10" t="s">
        <v>950</v>
      </c>
      <c r="B17" s="10" t="s">
        <v>972</v>
      </c>
      <c r="C17" s="44">
        <v>45072</v>
      </c>
      <c r="D17" s="44">
        <v>45062</v>
      </c>
      <c r="E17" s="10" t="s">
        <v>24</v>
      </c>
      <c r="F17" s="10">
        <v>10</v>
      </c>
      <c r="G17" s="10">
        <v>0</v>
      </c>
      <c r="H17" s="10">
        <v>20</v>
      </c>
      <c r="I17" s="10">
        <v>1</v>
      </c>
      <c r="J17" s="10">
        <v>21</v>
      </c>
      <c r="K17" s="10">
        <v>31</v>
      </c>
      <c r="L17" s="23"/>
    </row>
    <row r="18" spans="1:12" x14ac:dyDescent="0.25">
      <c r="A18" s="10" t="s">
        <v>921</v>
      </c>
      <c r="B18" s="10" t="s">
        <v>972</v>
      </c>
      <c r="C18" s="44">
        <v>45070</v>
      </c>
      <c r="D18" s="44">
        <v>45009</v>
      </c>
      <c r="E18" s="10" t="s">
        <v>24</v>
      </c>
      <c r="F18" s="10">
        <v>61</v>
      </c>
      <c r="G18" s="10">
        <v>0</v>
      </c>
      <c r="H18" s="10">
        <v>24</v>
      </c>
      <c r="I18" s="10">
        <v>2</v>
      </c>
      <c r="J18" s="10">
        <v>26</v>
      </c>
      <c r="K18" s="10">
        <v>87</v>
      </c>
      <c r="L18" s="23"/>
    </row>
    <row r="19" spans="1:12" x14ac:dyDescent="0.25">
      <c r="A19" s="10" t="s">
        <v>935</v>
      </c>
      <c r="B19" s="10" t="s">
        <v>972</v>
      </c>
      <c r="C19" s="44">
        <v>45036</v>
      </c>
      <c r="D19" s="44">
        <v>45035</v>
      </c>
      <c r="E19" s="10" t="s">
        <v>24</v>
      </c>
      <c r="F19" s="10">
        <v>1</v>
      </c>
      <c r="G19" s="10">
        <v>0</v>
      </c>
      <c r="H19" s="10">
        <v>35</v>
      </c>
      <c r="I19" s="10">
        <v>0</v>
      </c>
      <c r="J19" s="10">
        <v>35</v>
      </c>
      <c r="K19" s="10">
        <v>36</v>
      </c>
      <c r="L19" s="23"/>
    </row>
    <row r="20" spans="1:12" x14ac:dyDescent="0.25">
      <c r="A20" s="10" t="s">
        <v>925</v>
      </c>
      <c r="B20" s="10" t="s">
        <v>972</v>
      </c>
      <c r="C20" s="44">
        <v>45054</v>
      </c>
      <c r="D20" s="44">
        <v>45051</v>
      </c>
      <c r="E20" s="10" t="s">
        <v>24</v>
      </c>
      <c r="F20" s="10">
        <v>3</v>
      </c>
      <c r="G20" s="10">
        <v>0</v>
      </c>
      <c r="H20" s="10">
        <v>21</v>
      </c>
      <c r="I20" s="10">
        <v>1</v>
      </c>
      <c r="J20" s="10">
        <v>22</v>
      </c>
      <c r="K20" s="10">
        <v>25</v>
      </c>
      <c r="L20" s="23"/>
    </row>
    <row r="21" spans="1:12" x14ac:dyDescent="0.25">
      <c r="A21" s="10" t="s">
        <v>915</v>
      </c>
      <c r="B21" s="10" t="s">
        <v>972</v>
      </c>
      <c r="C21" s="44">
        <v>45097</v>
      </c>
      <c r="D21" s="44">
        <v>45091</v>
      </c>
      <c r="E21" s="10" t="s">
        <v>24</v>
      </c>
      <c r="F21" s="10">
        <v>6</v>
      </c>
      <c r="G21" s="10">
        <v>1</v>
      </c>
      <c r="H21" s="10">
        <v>34</v>
      </c>
      <c r="I21" s="10">
        <v>1</v>
      </c>
      <c r="J21" s="10">
        <v>36</v>
      </c>
      <c r="K21" s="10">
        <v>42</v>
      </c>
      <c r="L21" s="23"/>
    </row>
    <row r="22" spans="1:12" x14ac:dyDescent="0.25">
      <c r="A22" s="10" t="s">
        <v>928</v>
      </c>
      <c r="B22" s="10" t="s">
        <v>972</v>
      </c>
      <c r="C22" s="44">
        <v>45091</v>
      </c>
      <c r="D22" s="44">
        <v>45090</v>
      </c>
      <c r="E22" s="10" t="s">
        <v>24</v>
      </c>
      <c r="F22" s="10">
        <v>1</v>
      </c>
      <c r="G22" s="10">
        <v>21</v>
      </c>
      <c r="H22" s="10">
        <v>78</v>
      </c>
      <c r="I22" s="10">
        <v>0</v>
      </c>
      <c r="J22" s="10">
        <v>99</v>
      </c>
      <c r="K22" s="10">
        <v>100</v>
      </c>
      <c r="L22" s="23"/>
    </row>
    <row r="23" spans="1:12" x14ac:dyDescent="0.25">
      <c r="A23" s="10" t="s">
        <v>945</v>
      </c>
      <c r="B23" s="10" t="s">
        <v>972</v>
      </c>
      <c r="C23" s="44">
        <v>45153</v>
      </c>
      <c r="D23" s="44">
        <v>45114</v>
      </c>
      <c r="E23" s="10" t="s">
        <v>23</v>
      </c>
      <c r="F23" s="10">
        <v>39</v>
      </c>
      <c r="G23" s="10">
        <v>56</v>
      </c>
      <c r="H23" s="10">
        <v>20</v>
      </c>
      <c r="I23" s="10">
        <v>2</v>
      </c>
      <c r="J23" s="10">
        <v>78</v>
      </c>
      <c r="K23" s="10">
        <v>117</v>
      </c>
      <c r="L23" s="23"/>
    </row>
    <row r="24" spans="1:12" x14ac:dyDescent="0.25">
      <c r="A24" s="10" t="s">
        <v>948</v>
      </c>
      <c r="B24" s="10" t="s">
        <v>972</v>
      </c>
      <c r="C24" s="44">
        <v>45175</v>
      </c>
      <c r="D24" s="44">
        <v>45168</v>
      </c>
      <c r="E24" s="10" t="s">
        <v>24</v>
      </c>
      <c r="F24" s="10">
        <v>7</v>
      </c>
      <c r="G24" s="10">
        <v>0</v>
      </c>
      <c r="H24" s="10">
        <v>0</v>
      </c>
      <c r="I24" s="10">
        <v>2</v>
      </c>
      <c r="J24" s="10">
        <v>2</v>
      </c>
      <c r="K24" s="10">
        <v>9</v>
      </c>
      <c r="L24" s="23"/>
    </row>
    <row r="25" spans="1:12" x14ac:dyDescent="0.25">
      <c r="A25" s="10" t="s">
        <v>919</v>
      </c>
      <c r="B25" s="10" t="s">
        <v>972</v>
      </c>
      <c r="C25" s="44">
        <v>45183</v>
      </c>
      <c r="D25" s="44">
        <v>45182</v>
      </c>
      <c r="E25" s="10" t="s">
        <v>24</v>
      </c>
      <c r="F25" s="10">
        <v>1</v>
      </c>
      <c r="G25" s="10">
        <v>7</v>
      </c>
      <c r="H25" s="10">
        <v>18</v>
      </c>
      <c r="I25" s="10">
        <v>4</v>
      </c>
      <c r="J25" s="10">
        <v>29</v>
      </c>
      <c r="K25" s="10">
        <v>30</v>
      </c>
      <c r="L25" s="23"/>
    </row>
    <row r="26" spans="1:12" x14ac:dyDescent="0.25">
      <c r="A26" s="10" t="s">
        <v>1518</v>
      </c>
      <c r="B26" s="10" t="s">
        <v>972</v>
      </c>
      <c r="C26" s="44">
        <v>45238</v>
      </c>
      <c r="D26" s="44">
        <v>45231</v>
      </c>
      <c r="E26" s="10" t="s">
        <v>24</v>
      </c>
      <c r="F26" s="10">
        <v>7</v>
      </c>
      <c r="G26" s="10">
        <v>0</v>
      </c>
      <c r="H26" s="10">
        <v>24</v>
      </c>
      <c r="I26" s="10">
        <v>0</v>
      </c>
      <c r="J26" s="10">
        <v>24</v>
      </c>
      <c r="K26" s="10">
        <v>31</v>
      </c>
      <c r="L26" s="23"/>
    </row>
    <row r="27" spans="1:12" x14ac:dyDescent="0.25">
      <c r="A27" s="10" t="s">
        <v>1519</v>
      </c>
      <c r="B27" s="10" t="s">
        <v>972</v>
      </c>
      <c r="C27" s="44">
        <v>45240</v>
      </c>
      <c r="D27" s="44">
        <v>45230</v>
      </c>
      <c r="E27" s="10" t="s">
        <v>24</v>
      </c>
      <c r="F27" s="10">
        <v>10</v>
      </c>
      <c r="G27" s="10">
        <v>0</v>
      </c>
      <c r="H27" s="10">
        <v>0</v>
      </c>
      <c r="I27" s="10">
        <v>0</v>
      </c>
      <c r="J27" s="10">
        <v>0</v>
      </c>
      <c r="K27" s="10">
        <v>10</v>
      </c>
      <c r="L27" s="23"/>
    </row>
    <row r="28" spans="1:12" x14ac:dyDescent="0.25">
      <c r="A28" s="10" t="s">
        <v>942</v>
      </c>
      <c r="B28" s="10" t="s">
        <v>972</v>
      </c>
      <c r="C28" s="44">
        <v>45240</v>
      </c>
      <c r="D28" s="44">
        <v>45240</v>
      </c>
      <c r="E28" s="10" t="s">
        <v>24</v>
      </c>
      <c r="F28" s="10">
        <v>0</v>
      </c>
      <c r="G28" s="10">
        <v>0</v>
      </c>
      <c r="H28" s="10">
        <v>36</v>
      </c>
      <c r="I28" s="10">
        <v>2</v>
      </c>
      <c r="J28" s="10">
        <v>38</v>
      </c>
      <c r="K28" s="10">
        <v>38</v>
      </c>
      <c r="L28" s="23"/>
    </row>
    <row r="29" spans="1:12" x14ac:dyDescent="0.25">
      <c r="A29" s="10" t="s">
        <v>937</v>
      </c>
      <c r="B29" s="10" t="s">
        <v>972</v>
      </c>
      <c r="C29" s="44">
        <v>45229</v>
      </c>
      <c r="D29" s="44">
        <v>45226</v>
      </c>
      <c r="E29" s="10" t="s">
        <v>24</v>
      </c>
      <c r="F29" s="10">
        <v>3</v>
      </c>
      <c r="G29" s="10">
        <v>0</v>
      </c>
      <c r="H29" s="10">
        <v>46</v>
      </c>
      <c r="I29" s="10">
        <v>0</v>
      </c>
      <c r="J29" s="10">
        <v>46</v>
      </c>
      <c r="K29" s="10">
        <v>49</v>
      </c>
      <c r="L29" s="23"/>
    </row>
    <row r="30" spans="1:12" x14ac:dyDescent="0.25">
      <c r="A30" s="10" t="s">
        <v>932</v>
      </c>
      <c r="B30" s="10" t="s">
        <v>972</v>
      </c>
      <c r="C30" s="44">
        <v>44935</v>
      </c>
      <c r="D30" s="44">
        <v>44869</v>
      </c>
      <c r="E30" s="10" t="s">
        <v>24</v>
      </c>
      <c r="F30" s="10">
        <v>66</v>
      </c>
      <c r="G30" s="10">
        <v>0</v>
      </c>
      <c r="H30" s="10">
        <v>14</v>
      </c>
      <c r="I30" s="10">
        <v>1</v>
      </c>
      <c r="J30" s="10">
        <v>15</v>
      </c>
      <c r="K30" s="10">
        <v>81</v>
      </c>
      <c r="L30" s="23"/>
    </row>
    <row r="31" spans="1:12" x14ac:dyDescent="0.25">
      <c r="A31" s="10" t="s">
        <v>940</v>
      </c>
      <c r="B31" s="10" t="s">
        <v>972</v>
      </c>
      <c r="C31" s="44">
        <v>45240</v>
      </c>
      <c r="D31" s="44">
        <v>45240</v>
      </c>
      <c r="E31" s="10" t="s">
        <v>24</v>
      </c>
      <c r="F31" s="10">
        <v>0</v>
      </c>
      <c r="G31" s="10">
        <v>0</v>
      </c>
      <c r="H31" s="10">
        <v>28</v>
      </c>
      <c r="I31" s="10">
        <v>5</v>
      </c>
      <c r="J31" s="10">
        <v>33</v>
      </c>
      <c r="K31" s="10">
        <v>33</v>
      </c>
      <c r="L31" s="23"/>
    </row>
    <row r="32" spans="1:12" x14ac:dyDescent="0.25">
      <c r="A32" s="10" t="s">
        <v>961</v>
      </c>
      <c r="B32" s="10" t="s">
        <v>1556</v>
      </c>
      <c r="C32" s="44">
        <v>44970</v>
      </c>
      <c r="D32" s="44">
        <v>44966</v>
      </c>
      <c r="E32" s="10" t="s">
        <v>23</v>
      </c>
      <c r="F32" s="10">
        <v>4</v>
      </c>
      <c r="G32" s="10">
        <v>0</v>
      </c>
      <c r="H32" s="10">
        <v>29</v>
      </c>
      <c r="I32" s="10">
        <v>2</v>
      </c>
      <c r="J32" s="10">
        <v>31</v>
      </c>
      <c r="K32" s="10">
        <v>35</v>
      </c>
      <c r="L32" s="23"/>
    </row>
    <row r="33" spans="1:12" x14ac:dyDescent="0.25">
      <c r="A33" s="10" t="s">
        <v>965</v>
      </c>
      <c r="B33" s="10" t="s">
        <v>1556</v>
      </c>
      <c r="C33" s="44">
        <v>44970</v>
      </c>
      <c r="D33" s="44">
        <v>44895</v>
      </c>
      <c r="E33" s="10" t="s">
        <v>23</v>
      </c>
      <c r="F33" s="10">
        <v>75</v>
      </c>
      <c r="G33" s="10">
        <v>0</v>
      </c>
      <c r="H33" s="10">
        <v>46</v>
      </c>
      <c r="I33" s="10">
        <v>3</v>
      </c>
      <c r="J33" s="10">
        <v>49</v>
      </c>
      <c r="K33" s="10">
        <v>124</v>
      </c>
      <c r="L33" s="23"/>
    </row>
    <row r="34" spans="1:12" x14ac:dyDescent="0.25">
      <c r="A34" s="10" t="s">
        <v>967</v>
      </c>
      <c r="B34" s="10" t="s">
        <v>1556</v>
      </c>
      <c r="C34" s="44">
        <v>45062</v>
      </c>
      <c r="D34" s="44">
        <v>44985</v>
      </c>
      <c r="E34" s="10" t="s">
        <v>23</v>
      </c>
      <c r="F34" s="10">
        <v>77</v>
      </c>
      <c r="G34" s="10">
        <v>0</v>
      </c>
      <c r="H34" s="10">
        <v>30</v>
      </c>
      <c r="I34" s="10">
        <v>0</v>
      </c>
      <c r="J34" s="10">
        <v>30</v>
      </c>
      <c r="K34" s="10">
        <v>107</v>
      </c>
      <c r="L34" s="114"/>
    </row>
    <row r="35" spans="1:12" x14ac:dyDescent="0.25">
      <c r="A35" s="10" t="s">
        <v>792</v>
      </c>
      <c r="B35" s="10" t="s">
        <v>1369</v>
      </c>
      <c r="C35" s="44">
        <v>45174</v>
      </c>
      <c r="D35" s="44">
        <v>45171</v>
      </c>
      <c r="E35" s="10" t="s">
        <v>24</v>
      </c>
      <c r="F35" s="10">
        <v>3</v>
      </c>
      <c r="G35" s="10">
        <v>0</v>
      </c>
      <c r="H35" s="10">
        <v>0</v>
      </c>
      <c r="I35" s="10">
        <v>3</v>
      </c>
      <c r="J35" s="10">
        <v>3</v>
      </c>
      <c r="K35" s="10">
        <v>6</v>
      </c>
      <c r="L35" s="23"/>
    </row>
    <row r="36" spans="1:12" x14ac:dyDescent="0.25">
      <c r="A36" s="10" t="s">
        <v>959</v>
      </c>
      <c r="B36" s="10" t="s">
        <v>1556</v>
      </c>
      <c r="C36" s="44">
        <v>44929</v>
      </c>
      <c r="D36" s="44">
        <v>44822</v>
      </c>
      <c r="E36" s="10" t="s">
        <v>23</v>
      </c>
      <c r="F36" s="10">
        <v>107</v>
      </c>
      <c r="G36" s="10">
        <v>0</v>
      </c>
      <c r="H36" s="10">
        <v>0</v>
      </c>
      <c r="I36" s="10">
        <v>2</v>
      </c>
      <c r="J36" s="10">
        <v>2</v>
      </c>
      <c r="K36" s="10">
        <v>109</v>
      </c>
      <c r="L36" s="23"/>
    </row>
    <row r="37" spans="1:12" x14ac:dyDescent="0.25">
      <c r="A37" s="10" t="s">
        <v>956</v>
      </c>
      <c r="B37" s="10" t="s">
        <v>1260</v>
      </c>
      <c r="C37" s="44">
        <v>44956</v>
      </c>
      <c r="D37" s="44">
        <v>44777</v>
      </c>
      <c r="E37" s="10" t="s">
        <v>23</v>
      </c>
      <c r="F37" s="10">
        <v>179</v>
      </c>
      <c r="G37" s="10">
        <v>44</v>
      </c>
      <c r="H37" s="10">
        <v>38</v>
      </c>
      <c r="I37" s="10">
        <v>5</v>
      </c>
      <c r="J37" s="10">
        <v>87</v>
      </c>
      <c r="K37" s="10">
        <v>266</v>
      </c>
      <c r="L37" s="23"/>
    </row>
    <row r="38" spans="1:12" x14ac:dyDescent="0.25">
      <c r="A38" s="10" t="s">
        <v>870</v>
      </c>
      <c r="B38" s="10" t="s">
        <v>1273</v>
      </c>
      <c r="C38" s="44">
        <v>44991</v>
      </c>
      <c r="D38" s="44">
        <v>44718</v>
      </c>
      <c r="E38" s="10" t="s">
        <v>23</v>
      </c>
      <c r="F38" s="10">
        <v>273</v>
      </c>
      <c r="G38" s="10">
        <v>0</v>
      </c>
      <c r="H38" s="10">
        <v>111</v>
      </c>
      <c r="I38" s="10">
        <v>2</v>
      </c>
      <c r="J38" s="10">
        <v>113</v>
      </c>
      <c r="K38" s="10">
        <v>386</v>
      </c>
      <c r="L38" s="23"/>
    </row>
    <row r="39" spans="1:12" x14ac:dyDescent="0.25">
      <c r="A39" s="10" t="s">
        <v>873</v>
      </c>
      <c r="B39" s="10" t="s">
        <v>1273</v>
      </c>
      <c r="C39" s="44">
        <v>44930</v>
      </c>
      <c r="D39" s="44">
        <v>44918</v>
      </c>
      <c r="E39" s="10" t="s">
        <v>24</v>
      </c>
      <c r="F39" s="10">
        <v>12</v>
      </c>
      <c r="G39" s="10">
        <v>0</v>
      </c>
      <c r="H39" s="10">
        <v>14</v>
      </c>
      <c r="I39" s="10">
        <v>5</v>
      </c>
      <c r="J39" s="10">
        <v>19</v>
      </c>
      <c r="K39" s="10">
        <v>31</v>
      </c>
      <c r="L39" s="23"/>
    </row>
    <row r="40" spans="1:12" x14ac:dyDescent="0.25">
      <c r="A40" s="10" t="s">
        <v>889</v>
      </c>
      <c r="B40" s="10" t="s">
        <v>1189</v>
      </c>
      <c r="C40" s="44">
        <v>45166</v>
      </c>
      <c r="D40" s="44">
        <v>45055</v>
      </c>
      <c r="E40" s="10" t="s">
        <v>23</v>
      </c>
      <c r="F40" s="10">
        <v>111</v>
      </c>
      <c r="G40" s="10">
        <v>0</v>
      </c>
      <c r="H40" s="10">
        <v>0</v>
      </c>
      <c r="I40" s="10">
        <v>4</v>
      </c>
      <c r="J40" s="10">
        <v>4</v>
      </c>
      <c r="K40" s="10">
        <v>115</v>
      </c>
      <c r="L40" s="23"/>
    </row>
    <row r="41" spans="1:12" x14ac:dyDescent="0.25">
      <c r="A41" s="10" t="s">
        <v>885</v>
      </c>
      <c r="B41" s="10" t="s">
        <v>1189</v>
      </c>
      <c r="C41" s="44">
        <v>45182</v>
      </c>
      <c r="D41" s="44">
        <v>45160</v>
      </c>
      <c r="E41" s="10" t="s">
        <v>24</v>
      </c>
      <c r="F41" s="10">
        <v>22</v>
      </c>
      <c r="G41" s="10">
        <v>47</v>
      </c>
      <c r="H41" s="10">
        <v>26</v>
      </c>
      <c r="I41" s="10">
        <v>4</v>
      </c>
      <c r="J41" s="10">
        <v>77</v>
      </c>
      <c r="K41" s="10">
        <v>99</v>
      </c>
      <c r="L41" s="114"/>
    </row>
    <row r="42" spans="1:12" x14ac:dyDescent="0.25">
      <c r="A42" s="10" t="s">
        <v>896</v>
      </c>
      <c r="B42" s="10" t="s">
        <v>1189</v>
      </c>
      <c r="C42" s="44">
        <v>44928</v>
      </c>
      <c r="D42" s="44">
        <v>44875</v>
      </c>
      <c r="E42" s="10" t="s">
        <v>23</v>
      </c>
      <c r="F42" s="10">
        <v>53</v>
      </c>
      <c r="G42" s="10">
        <v>2</v>
      </c>
      <c r="H42" s="10">
        <v>73</v>
      </c>
      <c r="I42" s="10">
        <v>4</v>
      </c>
      <c r="J42" s="10">
        <v>79</v>
      </c>
      <c r="K42" s="10">
        <v>132</v>
      </c>
      <c r="L42" s="23"/>
    </row>
    <row r="43" spans="1:12" x14ac:dyDescent="0.25">
      <c r="A43" s="10" t="s">
        <v>855</v>
      </c>
      <c r="B43" s="10" t="s">
        <v>1433</v>
      </c>
      <c r="C43" s="44">
        <v>45033</v>
      </c>
      <c r="D43" s="44">
        <v>44960</v>
      </c>
      <c r="E43" s="10" t="s">
        <v>24</v>
      </c>
      <c r="F43" s="10">
        <v>73</v>
      </c>
      <c r="G43" s="10">
        <v>17</v>
      </c>
      <c r="H43" s="10">
        <v>27</v>
      </c>
      <c r="I43" s="10">
        <v>2</v>
      </c>
      <c r="J43" s="10">
        <v>46</v>
      </c>
      <c r="K43" s="10">
        <v>119</v>
      </c>
      <c r="L43" s="23"/>
    </row>
    <row r="44" spans="1:12" x14ac:dyDescent="0.25">
      <c r="A44" s="10" t="s">
        <v>859</v>
      </c>
      <c r="B44" s="10" t="s">
        <v>1433</v>
      </c>
      <c r="C44" s="44">
        <v>45040</v>
      </c>
      <c r="D44" s="44">
        <v>44988</v>
      </c>
      <c r="E44" s="10" t="s">
        <v>22</v>
      </c>
      <c r="F44" s="10">
        <v>52</v>
      </c>
      <c r="G44" s="10">
        <v>0</v>
      </c>
      <c r="H44" s="10">
        <v>73</v>
      </c>
      <c r="I44" s="10">
        <v>4</v>
      </c>
      <c r="J44" s="10">
        <v>77</v>
      </c>
      <c r="K44" s="10">
        <v>129</v>
      </c>
      <c r="L44" s="23"/>
    </row>
    <row r="45" spans="1:12" x14ac:dyDescent="0.25">
      <c r="A45" s="10" t="s">
        <v>1344</v>
      </c>
      <c r="B45" s="10" t="s">
        <v>1433</v>
      </c>
      <c r="C45" s="44">
        <v>45092</v>
      </c>
      <c r="D45" s="44">
        <v>44989</v>
      </c>
      <c r="E45" s="10" t="s">
        <v>23</v>
      </c>
      <c r="F45" s="10">
        <v>103</v>
      </c>
      <c r="G45" s="10">
        <v>1</v>
      </c>
      <c r="H45" s="10">
        <v>40</v>
      </c>
      <c r="I45" s="10">
        <v>0</v>
      </c>
      <c r="J45" s="10">
        <v>41</v>
      </c>
      <c r="K45" s="10">
        <v>144</v>
      </c>
      <c r="L45" s="23"/>
    </row>
    <row r="46" spans="1:12" x14ac:dyDescent="0.25">
      <c r="A46" s="10" t="s">
        <v>836</v>
      </c>
      <c r="B46" s="10" t="s">
        <v>1433</v>
      </c>
      <c r="C46" s="44">
        <v>45082</v>
      </c>
      <c r="D46" s="44">
        <v>45001</v>
      </c>
      <c r="E46" s="10" t="s">
        <v>22</v>
      </c>
      <c r="F46" s="10">
        <v>81</v>
      </c>
      <c r="G46" s="10">
        <v>16</v>
      </c>
      <c r="H46" s="10">
        <v>18</v>
      </c>
      <c r="I46" s="10">
        <v>1</v>
      </c>
      <c r="J46" s="10">
        <v>35</v>
      </c>
      <c r="K46" s="10">
        <v>116</v>
      </c>
      <c r="L46" s="23"/>
    </row>
    <row r="47" spans="1:12" x14ac:dyDescent="0.25">
      <c r="A47" s="10" t="s">
        <v>839</v>
      </c>
      <c r="B47" s="10" t="s">
        <v>1433</v>
      </c>
      <c r="C47" s="44">
        <v>45140</v>
      </c>
      <c r="D47" s="44">
        <v>45002</v>
      </c>
      <c r="E47" s="10" t="s">
        <v>22</v>
      </c>
      <c r="F47" s="10">
        <v>138</v>
      </c>
      <c r="G47" s="10">
        <v>1</v>
      </c>
      <c r="H47" s="10">
        <v>31</v>
      </c>
      <c r="I47" s="10">
        <v>2</v>
      </c>
      <c r="J47" s="10">
        <v>34</v>
      </c>
      <c r="K47" s="10">
        <v>172</v>
      </c>
      <c r="L47" s="23"/>
    </row>
    <row r="48" spans="1:12" x14ac:dyDescent="0.25">
      <c r="A48" s="10" t="s">
        <v>864</v>
      </c>
      <c r="B48" s="10" t="s">
        <v>1433</v>
      </c>
      <c r="C48" s="44">
        <v>45112</v>
      </c>
      <c r="D48" s="44">
        <v>45006</v>
      </c>
      <c r="E48" s="10" t="s">
        <v>22</v>
      </c>
      <c r="F48" s="10">
        <v>106</v>
      </c>
      <c r="G48" s="10">
        <v>26</v>
      </c>
      <c r="H48" s="10">
        <v>10</v>
      </c>
      <c r="I48" s="10">
        <v>1</v>
      </c>
      <c r="J48" s="10">
        <v>37</v>
      </c>
      <c r="K48" s="10">
        <v>143</v>
      </c>
      <c r="L48" s="23"/>
    </row>
    <row r="49" spans="1:12" x14ac:dyDescent="0.25">
      <c r="A49" s="10" t="s">
        <v>845</v>
      </c>
      <c r="B49" s="10" t="s">
        <v>1433</v>
      </c>
      <c r="C49" s="44">
        <v>44937</v>
      </c>
      <c r="D49" s="44">
        <v>44764</v>
      </c>
      <c r="E49" s="10" t="s">
        <v>23</v>
      </c>
      <c r="F49" s="10">
        <v>173</v>
      </c>
      <c r="G49" s="10">
        <v>0</v>
      </c>
      <c r="H49" s="10">
        <v>46</v>
      </c>
      <c r="I49" s="10">
        <v>3</v>
      </c>
      <c r="J49" s="10">
        <v>49</v>
      </c>
      <c r="K49" s="10">
        <v>222</v>
      </c>
      <c r="L49" s="23"/>
    </row>
    <row r="50" spans="1:12" x14ac:dyDescent="0.25">
      <c r="A50" s="10" t="s">
        <v>847</v>
      </c>
      <c r="B50" s="10" t="s">
        <v>1433</v>
      </c>
      <c r="C50" s="44">
        <v>44939</v>
      </c>
      <c r="D50" s="44">
        <v>44775</v>
      </c>
      <c r="E50" s="10" t="s">
        <v>23</v>
      </c>
      <c r="F50" s="10">
        <v>164</v>
      </c>
      <c r="G50" s="10">
        <v>0</v>
      </c>
      <c r="H50" s="10">
        <v>21</v>
      </c>
      <c r="I50" s="10">
        <v>3</v>
      </c>
      <c r="J50" s="10">
        <v>24</v>
      </c>
      <c r="K50" s="10">
        <v>188</v>
      </c>
      <c r="L50" s="23"/>
    </row>
    <row r="51" spans="1:12" x14ac:dyDescent="0.25">
      <c r="A51" s="10" t="s">
        <v>868</v>
      </c>
      <c r="B51" s="10" t="s">
        <v>1433</v>
      </c>
      <c r="C51" s="44">
        <v>45187</v>
      </c>
      <c r="D51" s="44">
        <v>45134</v>
      </c>
      <c r="E51" s="10" t="s">
        <v>23</v>
      </c>
      <c r="F51" s="10">
        <v>53</v>
      </c>
      <c r="G51" s="10">
        <v>15</v>
      </c>
      <c r="H51" s="10">
        <v>62</v>
      </c>
      <c r="I51" s="10">
        <v>4</v>
      </c>
      <c r="J51" s="10">
        <v>81</v>
      </c>
      <c r="K51" s="10">
        <v>134</v>
      </c>
      <c r="L51" s="23"/>
    </row>
    <row r="52" spans="1:12" x14ac:dyDescent="0.25">
      <c r="A52" s="10" t="s">
        <v>861</v>
      </c>
      <c r="B52" s="10" t="s">
        <v>1433</v>
      </c>
      <c r="C52" s="44">
        <v>44938</v>
      </c>
      <c r="D52" s="44">
        <v>44832</v>
      </c>
      <c r="E52" s="10" t="s">
        <v>23</v>
      </c>
      <c r="F52" s="10">
        <v>106</v>
      </c>
      <c r="G52" s="10">
        <v>50</v>
      </c>
      <c r="H52" s="10">
        <v>-7</v>
      </c>
      <c r="I52" s="10">
        <v>4</v>
      </c>
      <c r="J52" s="10">
        <v>47</v>
      </c>
      <c r="K52" s="10">
        <v>153</v>
      </c>
      <c r="L52" s="23"/>
    </row>
    <row r="53" spans="1:12" x14ac:dyDescent="0.25">
      <c r="A53" s="18" t="s">
        <v>56</v>
      </c>
      <c r="B53" s="18"/>
      <c r="C53" s="18"/>
      <c r="D53" s="18"/>
      <c r="E53" s="18"/>
      <c r="F53" s="21">
        <f t="shared" ref="F53:K53" si="0">AVERAGE(F2:F52)</f>
        <v>48.529411764705884</v>
      </c>
      <c r="G53" s="21">
        <f t="shared" si="0"/>
        <v>7.2352941176470589</v>
      </c>
      <c r="H53" s="21">
        <f t="shared" si="0"/>
        <v>28.058823529411764</v>
      </c>
      <c r="I53" s="21">
        <f t="shared" si="0"/>
        <v>2.0980392156862746</v>
      </c>
      <c r="J53" s="21">
        <f t="shared" si="0"/>
        <v>37.392156862745097</v>
      </c>
      <c r="K53" s="22">
        <f t="shared" si="0"/>
        <v>85.921568627450981</v>
      </c>
      <c r="L53" s="21"/>
    </row>
    <row r="54" spans="1:12" ht="75" x14ac:dyDescent="0.25">
      <c r="A54" s="19" t="s">
        <v>58</v>
      </c>
    </row>
    <row r="55" spans="1:12" ht="33" x14ac:dyDescent="0.25">
      <c r="A55" s="20" t="s">
        <v>59</v>
      </c>
    </row>
  </sheetData>
  <autoFilter ref="A1:K51" xr:uid="{40A34015-0353-4D49-B0D5-7109A88402FD}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845D-51FA-4C13-858C-C6D584BFD4D0}">
  <dimension ref="A1:L22"/>
  <sheetViews>
    <sheetView topLeftCell="C1" zoomScaleNormal="100" workbookViewId="0">
      <selection activeCell="B227" sqref="B227"/>
    </sheetView>
  </sheetViews>
  <sheetFormatPr defaultRowHeight="15" x14ac:dyDescent="0.25"/>
  <cols>
    <col min="1" max="1" width="17.28515625" style="48" bestFit="1" customWidth="1"/>
    <col min="2" max="2" width="9.140625" style="48"/>
    <col min="3" max="3" width="22.42578125" style="48" bestFit="1" customWidth="1"/>
    <col min="4" max="4" width="12.28515625" style="48" bestFit="1" customWidth="1"/>
    <col min="5" max="5" width="10.85546875" style="48" customWidth="1"/>
    <col min="6" max="6" width="10.7109375" style="48" bestFit="1" customWidth="1"/>
    <col min="7" max="7" width="15.85546875" style="48" customWidth="1"/>
    <col min="8" max="8" width="21.140625" style="48" customWidth="1"/>
    <col min="9" max="9" width="12.28515625" style="48" bestFit="1" customWidth="1"/>
    <col min="10" max="10" width="16.85546875" style="48" bestFit="1" customWidth="1"/>
    <col min="11" max="11" width="17.7109375" style="48" bestFit="1" customWidth="1"/>
    <col min="12" max="12" width="21.140625" style="48" bestFit="1" customWidth="1"/>
    <col min="13" max="16384" width="9.140625" style="48"/>
  </cols>
  <sheetData>
    <row r="1" spans="1:12" x14ac:dyDescent="0.25">
      <c r="A1" s="47" t="s">
        <v>34</v>
      </c>
      <c r="B1" s="47" t="s">
        <v>35</v>
      </c>
      <c r="C1" s="47" t="s">
        <v>36</v>
      </c>
      <c r="D1" s="47" t="s">
        <v>1557</v>
      </c>
      <c r="E1" s="47" t="s">
        <v>37</v>
      </c>
      <c r="F1" s="47" t="s">
        <v>38</v>
      </c>
      <c r="G1" s="117" t="s">
        <v>1559</v>
      </c>
      <c r="H1" s="47" t="s">
        <v>1558</v>
      </c>
      <c r="I1" s="47" t="s">
        <v>11</v>
      </c>
      <c r="J1" s="47" t="s">
        <v>12</v>
      </c>
      <c r="K1" s="47" t="s">
        <v>40</v>
      </c>
      <c r="L1" s="47" t="s">
        <v>14</v>
      </c>
    </row>
    <row r="2" spans="1:12" x14ac:dyDescent="0.25">
      <c r="A2" s="16" t="s">
        <v>157</v>
      </c>
      <c r="B2" s="16" t="s">
        <v>158</v>
      </c>
      <c r="C2" s="16" t="s">
        <v>159</v>
      </c>
      <c r="D2" s="16" t="s">
        <v>160</v>
      </c>
      <c r="E2" s="73">
        <v>130</v>
      </c>
      <c r="F2" s="74">
        <v>5.3680000000000003</v>
      </c>
      <c r="G2" s="76">
        <v>697.84</v>
      </c>
      <c r="H2" s="16" t="s">
        <v>161</v>
      </c>
      <c r="I2" s="16" t="s">
        <v>162</v>
      </c>
      <c r="J2" s="16" t="s">
        <v>163</v>
      </c>
      <c r="K2" s="16" t="s">
        <v>0</v>
      </c>
      <c r="L2" s="15" t="s">
        <v>140</v>
      </c>
    </row>
    <row r="3" spans="1:12" x14ac:dyDescent="0.25">
      <c r="A3" s="16" t="s">
        <v>181</v>
      </c>
      <c r="B3" s="16" t="s">
        <v>158</v>
      </c>
      <c r="C3" s="16" t="s">
        <v>182</v>
      </c>
      <c r="D3" s="16" t="s">
        <v>183</v>
      </c>
      <c r="E3" s="73">
        <v>6400</v>
      </c>
      <c r="F3" s="74">
        <v>3.67</v>
      </c>
      <c r="G3" s="73">
        <v>23488</v>
      </c>
      <c r="H3" s="16" t="s">
        <v>184</v>
      </c>
      <c r="I3" s="16" t="s">
        <v>185</v>
      </c>
      <c r="J3" s="16" t="s">
        <v>184</v>
      </c>
      <c r="K3" s="16" t="s">
        <v>783</v>
      </c>
      <c r="L3" s="15" t="s">
        <v>186</v>
      </c>
    </row>
    <row r="4" spans="1:12" ht="22.5" x14ac:dyDescent="0.25">
      <c r="A4" s="44" t="s">
        <v>785</v>
      </c>
      <c r="B4" s="16" t="s">
        <v>158</v>
      </c>
      <c r="C4" s="16" t="s">
        <v>786</v>
      </c>
      <c r="D4" s="16" t="s">
        <v>122</v>
      </c>
      <c r="E4" s="73">
        <v>3681</v>
      </c>
      <c r="F4" s="74">
        <v>5.57</v>
      </c>
      <c r="G4" s="73">
        <v>20517.89</v>
      </c>
      <c r="H4" s="16" t="s">
        <v>781</v>
      </c>
      <c r="I4" s="16" t="s">
        <v>779</v>
      </c>
      <c r="J4" s="16" t="s">
        <v>779</v>
      </c>
      <c r="K4" s="16" t="s">
        <v>783</v>
      </c>
      <c r="L4" s="15" t="s">
        <v>186</v>
      </c>
    </row>
    <row r="5" spans="1:12" ht="22.5" x14ac:dyDescent="0.25">
      <c r="A5" s="44" t="s">
        <v>785</v>
      </c>
      <c r="B5" s="16" t="s">
        <v>158</v>
      </c>
      <c r="C5" s="16" t="s">
        <v>786</v>
      </c>
      <c r="D5" s="16" t="s">
        <v>122</v>
      </c>
      <c r="E5" s="73">
        <v>5524</v>
      </c>
      <c r="F5" s="74">
        <v>5.17</v>
      </c>
      <c r="G5" s="73">
        <v>28559.08</v>
      </c>
      <c r="H5" s="16" t="s">
        <v>780</v>
      </c>
      <c r="I5" s="16" t="s">
        <v>436</v>
      </c>
      <c r="J5" s="16" t="s">
        <v>436</v>
      </c>
      <c r="K5" s="16" t="s">
        <v>783</v>
      </c>
      <c r="L5" s="15" t="s">
        <v>186</v>
      </c>
    </row>
    <row r="6" spans="1:12" x14ac:dyDescent="0.25">
      <c r="A6" s="16" t="s">
        <v>187</v>
      </c>
      <c r="B6" s="16" t="s">
        <v>158</v>
      </c>
      <c r="C6" s="16" t="s">
        <v>188</v>
      </c>
      <c r="D6" s="16" t="s">
        <v>122</v>
      </c>
      <c r="E6" s="73">
        <v>1400</v>
      </c>
      <c r="F6" s="74">
        <v>5.2409999999999997</v>
      </c>
      <c r="G6" s="76">
        <v>7337.4</v>
      </c>
      <c r="H6" s="16" t="s">
        <v>189</v>
      </c>
      <c r="I6" s="16" t="s">
        <v>190</v>
      </c>
      <c r="J6" s="16" t="s">
        <v>191</v>
      </c>
      <c r="K6" s="16" t="s">
        <v>0</v>
      </c>
      <c r="L6" s="15" t="s">
        <v>140</v>
      </c>
    </row>
    <row r="7" spans="1:12" x14ac:dyDescent="0.25">
      <c r="A7" s="16" t="s">
        <v>192</v>
      </c>
      <c r="B7" s="16" t="s">
        <v>158</v>
      </c>
      <c r="C7" s="16" t="s">
        <v>193</v>
      </c>
      <c r="D7" s="16" t="s">
        <v>160</v>
      </c>
      <c r="E7" s="73">
        <v>460</v>
      </c>
      <c r="F7" s="74">
        <v>5.6280000000000001</v>
      </c>
      <c r="G7" s="76">
        <v>2588.88</v>
      </c>
      <c r="H7" s="16" t="s">
        <v>189</v>
      </c>
      <c r="I7" s="16" t="s">
        <v>194</v>
      </c>
      <c r="J7" s="16" t="s">
        <v>191</v>
      </c>
      <c r="K7" s="16" t="s">
        <v>0</v>
      </c>
      <c r="L7" s="15" t="s">
        <v>140</v>
      </c>
    </row>
    <row r="8" spans="1:12" x14ac:dyDescent="0.25">
      <c r="A8" s="16" t="s">
        <v>195</v>
      </c>
      <c r="B8" s="16" t="s">
        <v>158</v>
      </c>
      <c r="C8" s="16" t="s">
        <v>196</v>
      </c>
      <c r="D8" s="16" t="s">
        <v>122</v>
      </c>
      <c r="E8" s="73">
        <v>462</v>
      </c>
      <c r="F8" s="74">
        <v>5.03</v>
      </c>
      <c r="G8" s="76">
        <v>2323.86</v>
      </c>
      <c r="H8" s="16" t="s">
        <v>197</v>
      </c>
      <c r="I8" s="16" t="s">
        <v>198</v>
      </c>
      <c r="J8" s="16" t="s">
        <v>199</v>
      </c>
      <c r="K8" s="16" t="s">
        <v>0</v>
      </c>
      <c r="L8" s="15" t="s">
        <v>140</v>
      </c>
    </row>
    <row r="9" spans="1:12" x14ac:dyDescent="0.25">
      <c r="A9" s="49" t="s">
        <v>44</v>
      </c>
      <c r="B9" s="49">
        <v>7</v>
      </c>
      <c r="C9" s="49"/>
      <c r="D9" s="49"/>
      <c r="E9" s="49"/>
      <c r="F9" s="49"/>
      <c r="G9" s="139">
        <f>SUM(G2:G8)</f>
        <v>85512.95</v>
      </c>
      <c r="H9" s="49"/>
      <c r="I9" s="49"/>
      <c r="J9" s="49"/>
      <c r="K9" s="49"/>
      <c r="L9" s="49"/>
    </row>
    <row r="14" spans="1:12" ht="15" customHeight="1" x14ac:dyDescent="0.25">
      <c r="C14" s="230" t="s">
        <v>41</v>
      </c>
      <c r="D14" s="231"/>
      <c r="E14" s="231"/>
      <c r="F14" s="231"/>
      <c r="G14" s="231"/>
      <c r="H14" s="231"/>
      <c r="I14" s="231"/>
      <c r="J14" s="231"/>
    </row>
    <row r="15" spans="1:12" ht="45" x14ac:dyDescent="0.25">
      <c r="C15" s="4" t="s">
        <v>19</v>
      </c>
      <c r="D15" s="4" t="s">
        <v>33</v>
      </c>
      <c r="E15" s="4" t="s">
        <v>21</v>
      </c>
      <c r="F15" s="4" t="s">
        <v>22</v>
      </c>
      <c r="G15" s="4" t="s">
        <v>23</v>
      </c>
      <c r="H15" s="6" t="s">
        <v>42</v>
      </c>
      <c r="I15" s="103" t="s">
        <v>1563</v>
      </c>
      <c r="J15" s="138" t="s">
        <v>24</v>
      </c>
    </row>
    <row r="16" spans="1:12" x14ac:dyDescent="0.25">
      <c r="C16" s="50" t="s">
        <v>26</v>
      </c>
      <c r="D16" s="51">
        <v>0</v>
      </c>
      <c r="E16" s="51">
        <v>0</v>
      </c>
      <c r="F16" s="51">
        <v>0</v>
      </c>
      <c r="G16" s="51">
        <v>0</v>
      </c>
      <c r="H16" s="125">
        <v>0</v>
      </c>
      <c r="I16" s="125">
        <v>0</v>
      </c>
      <c r="J16" s="25">
        <v>0</v>
      </c>
    </row>
    <row r="17" spans="3:10" x14ac:dyDescent="0.25">
      <c r="C17" s="50" t="s">
        <v>27</v>
      </c>
      <c r="D17" s="51">
        <v>0</v>
      </c>
      <c r="E17" s="51">
        <v>0</v>
      </c>
      <c r="F17" s="51">
        <v>0</v>
      </c>
      <c r="G17" s="51">
        <v>0</v>
      </c>
      <c r="H17" s="125">
        <v>0</v>
      </c>
      <c r="I17" s="125">
        <v>0</v>
      </c>
      <c r="J17" s="25">
        <v>0</v>
      </c>
    </row>
    <row r="18" spans="3:10" x14ac:dyDescent="0.25">
      <c r="C18" s="50" t="s">
        <v>28</v>
      </c>
      <c r="D18" s="51">
        <v>0</v>
      </c>
      <c r="E18" s="51">
        <v>0</v>
      </c>
      <c r="F18" s="51">
        <v>0</v>
      </c>
      <c r="G18" s="51">
        <v>0</v>
      </c>
      <c r="H18" s="125">
        <v>0</v>
      </c>
      <c r="I18" s="125">
        <v>0</v>
      </c>
      <c r="J18" s="25">
        <v>0</v>
      </c>
    </row>
    <row r="19" spans="3:10" x14ac:dyDescent="0.25">
      <c r="C19" s="50" t="s">
        <v>29</v>
      </c>
      <c r="D19" s="51">
        <v>0</v>
      </c>
      <c r="E19" s="51">
        <v>0</v>
      </c>
      <c r="F19" s="51">
        <v>4</v>
      </c>
      <c r="G19" s="51">
        <v>0</v>
      </c>
      <c r="H19" s="125">
        <v>12947.98</v>
      </c>
      <c r="I19" s="125">
        <v>0</v>
      </c>
      <c r="J19" s="25">
        <v>0</v>
      </c>
    </row>
    <row r="20" spans="3:10" x14ac:dyDescent="0.25">
      <c r="C20" s="50" t="s">
        <v>43</v>
      </c>
      <c r="D20" s="51">
        <v>0</v>
      </c>
      <c r="E20" s="51">
        <v>0</v>
      </c>
      <c r="F20" s="51">
        <v>0</v>
      </c>
      <c r="G20" s="51">
        <v>0</v>
      </c>
      <c r="H20" s="125">
        <v>0</v>
      </c>
      <c r="I20" s="125">
        <v>72564.97</v>
      </c>
      <c r="J20" s="25">
        <v>3</v>
      </c>
    </row>
    <row r="21" spans="3:10" x14ac:dyDescent="0.25">
      <c r="C21" s="50" t="s">
        <v>5</v>
      </c>
      <c r="D21" s="51">
        <v>0</v>
      </c>
      <c r="E21" s="51">
        <v>0</v>
      </c>
      <c r="F21" s="51">
        <v>0</v>
      </c>
      <c r="G21" s="51">
        <v>0</v>
      </c>
      <c r="H21" s="125">
        <v>0</v>
      </c>
      <c r="I21" s="125">
        <v>0</v>
      </c>
      <c r="J21" s="25">
        <v>0</v>
      </c>
    </row>
    <row r="22" spans="3:10" x14ac:dyDescent="0.25">
      <c r="C22" s="52" t="s">
        <v>31</v>
      </c>
      <c r="D22" s="53">
        <f>SUM(D16:D21)</f>
        <v>0</v>
      </c>
      <c r="E22" s="53">
        <f>SUM(E16:E21)</f>
        <v>0</v>
      </c>
      <c r="F22" s="53">
        <f>SUM(F16:F21)</f>
        <v>4</v>
      </c>
      <c r="G22" s="53">
        <f t="shared" ref="G22:H22" si="0">SUM(G16:G21)</f>
        <v>0</v>
      </c>
      <c r="H22" s="126">
        <f t="shared" si="0"/>
        <v>12947.98</v>
      </c>
      <c r="I22" s="126">
        <f>SUM(I16:I21)</f>
        <v>72564.97</v>
      </c>
      <c r="J22" s="30">
        <f>SUM(J16:J21)</f>
        <v>3</v>
      </c>
    </row>
  </sheetData>
  <autoFilter ref="A1:L9" xr:uid="{A7D6845D-51FA-4C13-858C-C6D584BFD4D0}"/>
  <mergeCells count="1">
    <mergeCell ref="C14:J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698D-62D4-4E13-914D-92DC95587916}">
  <dimension ref="A1:K14"/>
  <sheetViews>
    <sheetView topLeftCell="B1" workbookViewId="0">
      <selection activeCell="B227" sqref="B227"/>
    </sheetView>
  </sheetViews>
  <sheetFormatPr defaultRowHeight="15" x14ac:dyDescent="0.25"/>
  <cols>
    <col min="1" max="1" width="19.140625" customWidth="1"/>
    <col min="2" max="2" width="12.28515625" customWidth="1"/>
    <col min="3" max="3" width="30.7109375" customWidth="1"/>
    <col min="4" max="4" width="8.42578125" bestFit="1" customWidth="1"/>
    <col min="5" max="5" width="9" bestFit="1" customWidth="1"/>
    <col min="6" max="6" width="12.5703125" customWidth="1"/>
    <col min="7" max="7" width="15.85546875" bestFit="1" customWidth="1"/>
    <col min="8" max="8" width="11.28515625" bestFit="1" customWidth="1"/>
    <col min="9" max="9" width="13.5703125" customWidth="1"/>
    <col min="10" max="10" width="17.85546875" customWidth="1"/>
    <col min="11" max="11" width="17.7109375" customWidth="1"/>
    <col min="12" max="12" width="16.570312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151</v>
      </c>
      <c r="B2" s="16" t="s">
        <v>152</v>
      </c>
      <c r="C2" s="16" t="s">
        <v>153</v>
      </c>
      <c r="D2" s="16" t="s">
        <v>122</v>
      </c>
      <c r="E2" s="73">
        <v>344</v>
      </c>
      <c r="F2" s="74">
        <v>5.16</v>
      </c>
      <c r="G2" s="73">
        <v>1775.04</v>
      </c>
      <c r="H2" s="16" t="s">
        <v>155</v>
      </c>
      <c r="I2" s="16" t="s">
        <v>156</v>
      </c>
      <c r="J2" s="16" t="s">
        <v>0</v>
      </c>
      <c r="K2" s="15" t="s">
        <v>1</v>
      </c>
    </row>
    <row r="3" spans="1:11" x14ac:dyDescent="0.25">
      <c r="A3" s="38" t="s">
        <v>44</v>
      </c>
      <c r="B3" s="38">
        <v>1</v>
      </c>
      <c r="C3" s="38"/>
      <c r="D3" s="38"/>
      <c r="E3" s="38"/>
      <c r="F3" s="38"/>
      <c r="G3" s="39">
        <f>SUM(G2)</f>
        <v>1775.04</v>
      </c>
      <c r="H3" s="38"/>
      <c r="I3" s="38"/>
      <c r="J3" s="38"/>
      <c r="K3" s="38"/>
    </row>
    <row r="6" spans="1:11" x14ac:dyDescent="0.25">
      <c r="C6" s="232" t="s">
        <v>41</v>
      </c>
      <c r="D6" s="232"/>
      <c r="E6" s="232"/>
      <c r="F6" s="232"/>
      <c r="G6" s="232"/>
      <c r="H6" s="232"/>
      <c r="I6" s="232"/>
    </row>
    <row r="7" spans="1:11" ht="30" x14ac:dyDescent="0.25">
      <c r="C7" s="4" t="s">
        <v>19</v>
      </c>
      <c r="D7" s="4" t="s">
        <v>33</v>
      </c>
      <c r="E7" s="5" t="s">
        <v>21</v>
      </c>
      <c r="F7" s="4" t="s">
        <v>22</v>
      </c>
      <c r="G7" s="4" t="s">
        <v>23</v>
      </c>
      <c r="H7" s="6" t="s">
        <v>42</v>
      </c>
      <c r="I7" s="7" t="s">
        <v>24</v>
      </c>
    </row>
    <row r="8" spans="1:11" x14ac:dyDescent="0.25">
      <c r="C8" s="37" t="s">
        <v>26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</row>
    <row r="9" spans="1:11" x14ac:dyDescent="0.25">
      <c r="C9" s="37" t="s">
        <v>27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</row>
    <row r="10" spans="1:11" x14ac:dyDescent="0.25">
      <c r="C10" s="37" t="s">
        <v>28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</row>
    <row r="11" spans="1:11" x14ac:dyDescent="0.25">
      <c r="C11" s="37" t="s">
        <v>29</v>
      </c>
      <c r="D11" s="127">
        <v>0</v>
      </c>
      <c r="E11" s="127">
        <v>0</v>
      </c>
      <c r="F11" s="127">
        <v>0</v>
      </c>
      <c r="G11" s="127">
        <v>1</v>
      </c>
      <c r="H11" s="128">
        <f>G3</f>
        <v>1775.04</v>
      </c>
      <c r="I11" s="10">
        <v>0</v>
      </c>
    </row>
    <row r="12" spans="1:11" x14ac:dyDescent="0.25">
      <c r="C12" s="37" t="s">
        <v>43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0">
        <v>0</v>
      </c>
    </row>
    <row r="13" spans="1:11" x14ac:dyDescent="0.25">
      <c r="C13" s="37" t="s">
        <v>5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</row>
    <row r="14" spans="1:11" x14ac:dyDescent="0.25">
      <c r="C14" s="129" t="s">
        <v>31</v>
      </c>
      <c r="D14" s="63">
        <f>SUM(D8:D13)</f>
        <v>0</v>
      </c>
      <c r="E14" s="63">
        <f>SUM(E8:E13)</f>
        <v>0</v>
      </c>
      <c r="F14" s="63">
        <f>SUM(F8:F13)</f>
        <v>0</v>
      </c>
      <c r="G14" s="63">
        <f t="shared" ref="G14:I14" si="0">SUM(G8:G13)</f>
        <v>1</v>
      </c>
      <c r="H14" s="130">
        <f t="shared" si="0"/>
        <v>1775.04</v>
      </c>
      <c r="I14" s="63">
        <f t="shared" si="0"/>
        <v>0</v>
      </c>
    </row>
  </sheetData>
  <mergeCells count="1">
    <mergeCell ref="C6:I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6CDA-E789-4E98-8544-FB22E30A0CB6}">
  <dimension ref="A1:K16"/>
  <sheetViews>
    <sheetView workbookViewId="0">
      <selection activeCell="B227" sqref="B227"/>
    </sheetView>
  </sheetViews>
  <sheetFormatPr defaultColWidth="14.42578125" defaultRowHeight="15" x14ac:dyDescent="0.25"/>
  <cols>
    <col min="1" max="1" width="18.5703125" customWidth="1"/>
    <col min="2" max="2" width="9.140625" bestFit="1" customWidth="1"/>
    <col min="3" max="3" width="22.5703125" customWidth="1"/>
    <col min="4" max="4" width="8.42578125" bestFit="1" customWidth="1"/>
    <col min="5" max="5" width="8" bestFit="1" customWidth="1"/>
    <col min="6" max="6" width="9.7109375" bestFit="1" customWidth="1"/>
    <col min="7" max="7" width="16.42578125" customWidth="1"/>
    <col min="8" max="8" width="19.42578125" bestFit="1" customWidth="1"/>
    <col min="10" max="10" width="15.7109375" bestFit="1" customWidth="1"/>
    <col min="11" max="11" width="18.5703125" customWidth="1"/>
    <col min="12" max="12" width="20.42578125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175</v>
      </c>
      <c r="B2" s="16" t="s">
        <v>176</v>
      </c>
      <c r="C2" s="16" t="s">
        <v>177</v>
      </c>
      <c r="D2" s="16" t="s">
        <v>160</v>
      </c>
      <c r="E2" s="73">
        <v>100</v>
      </c>
      <c r="F2" s="74">
        <v>5.4180000000000001</v>
      </c>
      <c r="G2" s="76">
        <v>541.79999999999995</v>
      </c>
      <c r="H2" s="16" t="s">
        <v>179</v>
      </c>
      <c r="I2" s="16" t="s">
        <v>180</v>
      </c>
      <c r="J2" s="16" t="s">
        <v>0</v>
      </c>
      <c r="K2" s="15" t="s">
        <v>1</v>
      </c>
    </row>
    <row r="3" spans="1:11" x14ac:dyDescent="0.25">
      <c r="A3" s="16" t="s">
        <v>214</v>
      </c>
      <c r="B3" s="16" t="s">
        <v>215</v>
      </c>
      <c r="C3" s="16" t="s">
        <v>216</v>
      </c>
      <c r="D3" s="16" t="s">
        <v>160</v>
      </c>
      <c r="E3" s="73">
        <v>165</v>
      </c>
      <c r="F3" s="74">
        <v>5.4459999999999997</v>
      </c>
      <c r="G3" s="76">
        <v>898.59</v>
      </c>
      <c r="H3" s="16" t="s">
        <v>218</v>
      </c>
      <c r="I3" s="16" t="s">
        <v>219</v>
      </c>
      <c r="J3" s="16" t="s">
        <v>0</v>
      </c>
      <c r="K3" s="15" t="s">
        <v>1</v>
      </c>
    </row>
    <row r="4" spans="1:11" x14ac:dyDescent="0.25">
      <c r="A4" s="115"/>
      <c r="B4" s="115"/>
      <c r="C4" s="115"/>
      <c r="D4" s="115"/>
      <c r="E4" s="122"/>
      <c r="F4" s="115"/>
      <c r="G4" s="29"/>
      <c r="H4" s="116"/>
      <c r="I4" s="115"/>
      <c r="J4" s="115"/>
      <c r="K4" s="15"/>
    </row>
    <row r="5" spans="1:11" x14ac:dyDescent="0.25">
      <c r="A5" s="38" t="s">
        <v>44</v>
      </c>
      <c r="B5" s="38">
        <v>2</v>
      </c>
      <c r="C5" s="38"/>
      <c r="D5" s="38"/>
      <c r="E5" s="38"/>
      <c r="F5" s="38"/>
      <c r="G5" s="39">
        <f>SUM(G2:G4)</f>
        <v>1440.3899999999999</v>
      </c>
      <c r="H5" s="38"/>
      <c r="I5" s="38"/>
      <c r="J5" s="38"/>
      <c r="K5" s="38"/>
    </row>
    <row r="8" spans="1:11" x14ac:dyDescent="0.25">
      <c r="C8" s="232" t="s">
        <v>41</v>
      </c>
      <c r="D8" s="232"/>
      <c r="E8" s="232"/>
      <c r="F8" s="232"/>
      <c r="G8" s="232"/>
      <c r="H8" s="232"/>
      <c r="I8" s="232"/>
    </row>
    <row r="9" spans="1:11" x14ac:dyDescent="0.25">
      <c r="C9" s="4" t="s">
        <v>19</v>
      </c>
      <c r="D9" s="4" t="s">
        <v>33</v>
      </c>
      <c r="E9" s="5" t="s">
        <v>21</v>
      </c>
      <c r="F9" s="4" t="s">
        <v>22</v>
      </c>
      <c r="G9" s="4" t="s">
        <v>23</v>
      </c>
      <c r="H9" s="6" t="s">
        <v>42</v>
      </c>
      <c r="I9" s="7" t="s">
        <v>24</v>
      </c>
    </row>
    <row r="10" spans="1:11" x14ac:dyDescent="0.25">
      <c r="C10" s="8" t="s">
        <v>26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11" x14ac:dyDescent="0.25">
      <c r="C11" s="8" t="s">
        <v>27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11" x14ac:dyDescent="0.25">
      <c r="C12" s="8" t="s">
        <v>28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11" x14ac:dyDescent="0.25">
      <c r="C13" s="8" t="s">
        <v>29</v>
      </c>
      <c r="D13" s="9">
        <v>0</v>
      </c>
      <c r="E13" s="9">
        <v>0</v>
      </c>
      <c r="F13" s="9">
        <v>0</v>
      </c>
      <c r="G13" s="9">
        <v>2</v>
      </c>
      <c r="H13" s="36">
        <v>1440.39</v>
      </c>
      <c r="I13" s="10"/>
    </row>
    <row r="14" spans="1:11" x14ac:dyDescent="0.25">
      <c r="C14" s="8" t="s">
        <v>43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11" x14ac:dyDescent="0.25">
      <c r="C15" s="8" t="s">
        <v>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11" x14ac:dyDescent="0.25">
      <c r="C16" s="40" t="s">
        <v>31</v>
      </c>
      <c r="D16" s="41">
        <f>SUM(D10:D15)</f>
        <v>0</v>
      </c>
      <c r="E16" s="41">
        <f>SUM(E10:E15)</f>
        <v>0</v>
      </c>
      <c r="F16" s="41">
        <f>SUM(F10:F15)</f>
        <v>0</v>
      </c>
      <c r="G16" s="41">
        <f t="shared" ref="G16:I16" si="0">SUM(G10:G15)</f>
        <v>2</v>
      </c>
      <c r="H16" s="42">
        <f t="shared" si="0"/>
        <v>1440.39</v>
      </c>
      <c r="I16" s="41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8783-B41B-42A5-98B9-C48E90514D0A}">
  <dimension ref="A1:K16"/>
  <sheetViews>
    <sheetView topLeftCell="B1" workbookViewId="0">
      <selection activeCell="B227" sqref="B227"/>
    </sheetView>
  </sheetViews>
  <sheetFormatPr defaultColWidth="13.7109375" defaultRowHeight="15" x14ac:dyDescent="0.25"/>
  <cols>
    <col min="1" max="1" width="20.42578125" customWidth="1"/>
    <col min="3" max="3" width="19" customWidth="1"/>
    <col min="4" max="4" width="10" customWidth="1"/>
    <col min="7" max="7" width="16" customWidth="1"/>
    <col min="10" max="10" width="20.85546875" customWidth="1"/>
    <col min="11" max="11" width="19.5703125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364</v>
      </c>
      <c r="B2" s="16" t="s">
        <v>365</v>
      </c>
      <c r="C2" s="16" t="s">
        <v>3</v>
      </c>
      <c r="D2" s="16" t="s">
        <v>243</v>
      </c>
      <c r="E2" s="73">
        <v>1120</v>
      </c>
      <c r="F2" s="74">
        <v>5.58</v>
      </c>
      <c r="G2" s="76">
        <v>6249.6</v>
      </c>
      <c r="H2" s="16" t="s">
        <v>367</v>
      </c>
      <c r="I2" s="16" t="s">
        <v>368</v>
      </c>
      <c r="J2" s="16" t="s">
        <v>0</v>
      </c>
      <c r="K2" s="15" t="s">
        <v>1</v>
      </c>
    </row>
    <row r="3" spans="1:11" x14ac:dyDescent="0.25">
      <c r="A3" s="16" t="s">
        <v>419</v>
      </c>
      <c r="B3" s="16" t="s">
        <v>365</v>
      </c>
      <c r="C3" s="16" t="s">
        <v>3</v>
      </c>
      <c r="D3" s="16" t="s">
        <v>243</v>
      </c>
      <c r="E3" s="73">
        <v>1600</v>
      </c>
      <c r="F3" s="74">
        <v>5.69</v>
      </c>
      <c r="G3" s="76">
        <v>9104</v>
      </c>
      <c r="H3" s="16" t="s">
        <v>420</v>
      </c>
      <c r="I3" s="16" t="s">
        <v>241</v>
      </c>
      <c r="J3" s="16" t="s">
        <v>0</v>
      </c>
      <c r="K3" s="15" t="s">
        <v>1</v>
      </c>
    </row>
    <row r="4" spans="1:11" ht="22.5" x14ac:dyDescent="0.25">
      <c r="A4" s="16" t="s">
        <v>421</v>
      </c>
      <c r="B4" s="16" t="s">
        <v>365</v>
      </c>
      <c r="C4" s="16" t="s">
        <v>282</v>
      </c>
      <c r="D4" s="16" t="s">
        <v>122</v>
      </c>
      <c r="E4" s="73">
        <v>1535</v>
      </c>
      <c r="F4" s="74">
        <v>4.8120000000000003</v>
      </c>
      <c r="G4" s="76">
        <v>7386.42</v>
      </c>
      <c r="H4" s="16" t="s">
        <v>422</v>
      </c>
      <c r="I4" s="16" t="s">
        <v>246</v>
      </c>
      <c r="J4" s="16" t="s">
        <v>0</v>
      </c>
      <c r="K4" s="15" t="s">
        <v>1</v>
      </c>
    </row>
    <row r="5" spans="1:11" x14ac:dyDescent="0.25">
      <c r="A5" s="38" t="s">
        <v>44</v>
      </c>
      <c r="B5" s="38">
        <v>3</v>
      </c>
      <c r="C5" s="38"/>
      <c r="D5" s="38"/>
      <c r="E5" s="38"/>
      <c r="F5" s="38"/>
      <c r="G5" s="39">
        <f>SUM(G2:G4)</f>
        <v>22740.02</v>
      </c>
      <c r="H5" s="38"/>
      <c r="I5" s="38"/>
      <c r="J5" s="38"/>
      <c r="K5" s="39"/>
    </row>
    <row r="8" spans="1:11" x14ac:dyDescent="0.25">
      <c r="C8" s="232" t="s">
        <v>41</v>
      </c>
      <c r="D8" s="232"/>
      <c r="E8" s="232"/>
      <c r="F8" s="232"/>
      <c r="G8" s="232"/>
      <c r="H8" s="232"/>
      <c r="I8" s="232"/>
    </row>
    <row r="9" spans="1:11" ht="30" x14ac:dyDescent="0.25">
      <c r="C9" s="4" t="s">
        <v>19</v>
      </c>
      <c r="D9" s="4" t="s">
        <v>33</v>
      </c>
      <c r="E9" s="5" t="s">
        <v>21</v>
      </c>
      <c r="F9" s="4" t="s">
        <v>22</v>
      </c>
      <c r="G9" s="4" t="s">
        <v>23</v>
      </c>
      <c r="H9" s="6" t="s">
        <v>42</v>
      </c>
      <c r="I9" s="7" t="s">
        <v>24</v>
      </c>
    </row>
    <row r="10" spans="1:11" x14ac:dyDescent="0.25">
      <c r="C10" s="37" t="s">
        <v>26</v>
      </c>
      <c r="D10" s="9">
        <v>0</v>
      </c>
      <c r="E10" s="9">
        <v>0</v>
      </c>
      <c r="F10" s="9">
        <v>0</v>
      </c>
      <c r="G10" s="9">
        <v>0</v>
      </c>
      <c r="H10" s="36">
        <v>0</v>
      </c>
      <c r="I10" s="36">
        <v>0</v>
      </c>
    </row>
    <row r="11" spans="1:11" x14ac:dyDescent="0.25">
      <c r="C11" s="37" t="s">
        <v>27</v>
      </c>
      <c r="D11" s="9">
        <v>0</v>
      </c>
      <c r="E11" s="9">
        <v>0</v>
      </c>
      <c r="F11" s="9">
        <v>0</v>
      </c>
      <c r="G11" s="9">
        <v>0</v>
      </c>
      <c r="H11" s="36">
        <v>0</v>
      </c>
      <c r="I11" s="36">
        <v>0</v>
      </c>
    </row>
    <row r="12" spans="1:11" x14ac:dyDescent="0.25">
      <c r="C12" s="37" t="s">
        <v>28</v>
      </c>
      <c r="D12" s="9">
        <v>0</v>
      </c>
      <c r="E12" s="9">
        <v>0</v>
      </c>
      <c r="F12" s="9">
        <v>0</v>
      </c>
      <c r="G12" s="9">
        <v>0</v>
      </c>
      <c r="H12" s="36">
        <v>0</v>
      </c>
      <c r="I12" s="36">
        <v>0</v>
      </c>
    </row>
    <row r="13" spans="1:11" x14ac:dyDescent="0.25">
      <c r="C13" s="37" t="s">
        <v>29</v>
      </c>
      <c r="D13" s="9">
        <v>0</v>
      </c>
      <c r="E13" s="9">
        <v>0</v>
      </c>
      <c r="F13" s="9">
        <v>0</v>
      </c>
      <c r="G13" s="9">
        <v>3</v>
      </c>
      <c r="H13" s="45">
        <v>22740.02</v>
      </c>
      <c r="I13" s="36">
        <v>0</v>
      </c>
    </row>
    <row r="14" spans="1:11" x14ac:dyDescent="0.25">
      <c r="C14" s="37" t="s">
        <v>43</v>
      </c>
      <c r="D14" s="9">
        <v>0</v>
      </c>
      <c r="E14" s="9">
        <v>0</v>
      </c>
      <c r="F14" s="9">
        <v>0</v>
      </c>
      <c r="G14" s="9">
        <v>0</v>
      </c>
      <c r="H14" s="36">
        <v>0</v>
      </c>
      <c r="I14" s="36">
        <v>0</v>
      </c>
    </row>
    <row r="15" spans="1:11" x14ac:dyDescent="0.25">
      <c r="C15" s="8" t="s">
        <v>5</v>
      </c>
      <c r="D15" s="9">
        <v>0</v>
      </c>
      <c r="E15" s="9">
        <v>0</v>
      </c>
      <c r="F15" s="9">
        <v>0</v>
      </c>
      <c r="G15" s="9">
        <v>0</v>
      </c>
      <c r="H15" s="36">
        <v>0</v>
      </c>
      <c r="I15" s="36">
        <v>0</v>
      </c>
    </row>
    <row r="16" spans="1:11" x14ac:dyDescent="0.25">
      <c r="C16" s="40" t="s">
        <v>31</v>
      </c>
      <c r="D16" s="41">
        <f>SUM(D10:D15)</f>
        <v>0</v>
      </c>
      <c r="E16" s="41">
        <f>SUM(E10:E15)</f>
        <v>0</v>
      </c>
      <c r="F16" s="41">
        <f>SUM(F10:F15)</f>
        <v>0</v>
      </c>
      <c r="G16" s="41">
        <f t="shared" ref="G16:I16" si="0">SUM(G10:G15)</f>
        <v>3</v>
      </c>
      <c r="H16" s="42">
        <f t="shared" si="0"/>
        <v>22740.02</v>
      </c>
      <c r="I16" s="42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AE03-2651-409D-87F8-0ED4A9A7EEC6}">
  <dimension ref="A1:K14"/>
  <sheetViews>
    <sheetView workbookViewId="0">
      <selection activeCell="B227" sqref="B227"/>
    </sheetView>
  </sheetViews>
  <sheetFormatPr defaultColWidth="18.28515625" defaultRowHeight="15" x14ac:dyDescent="0.25"/>
  <cols>
    <col min="1" max="1" width="17.28515625" bestFit="1" customWidth="1"/>
    <col min="2" max="2" width="9.85546875" bestFit="1" customWidth="1"/>
    <col min="3" max="3" width="19.28515625" bestFit="1" customWidth="1"/>
    <col min="4" max="4" width="8.42578125" bestFit="1" customWidth="1"/>
    <col min="5" max="5" width="8.7109375" bestFit="1" customWidth="1"/>
    <col min="6" max="6" width="9.7109375" bestFit="1" customWidth="1"/>
    <col min="7" max="7" width="15.85546875" bestFit="1" customWidth="1"/>
    <col min="8" max="8" width="12.42578125" bestFit="1" customWidth="1"/>
    <col min="9" max="9" width="14.42578125" bestFit="1" customWidth="1"/>
    <col min="10" max="10" width="13.140625" bestFit="1" customWidth="1"/>
    <col min="11" max="11" width="16.5703125" bestFit="1" customWidth="1"/>
    <col min="12" max="12" width="13.140625" bestFit="1" customWidth="1"/>
    <col min="13" max="13" width="7.8554687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702</v>
      </c>
      <c r="B2" s="16" t="s">
        <v>703</v>
      </c>
      <c r="C2" s="16" t="s">
        <v>704</v>
      </c>
      <c r="D2" s="16" t="s">
        <v>122</v>
      </c>
      <c r="E2" s="85">
        <v>110000</v>
      </c>
      <c r="F2" s="74">
        <v>4.8650000000000002</v>
      </c>
      <c r="G2" s="76">
        <v>535150</v>
      </c>
      <c r="H2" s="16" t="s">
        <v>705</v>
      </c>
      <c r="I2" s="16" t="s">
        <v>605</v>
      </c>
      <c r="J2" s="16" t="s">
        <v>8</v>
      </c>
      <c r="K2" s="15" t="s">
        <v>140</v>
      </c>
    </row>
    <row r="3" spans="1:11" x14ac:dyDescent="0.25">
      <c r="A3" s="38" t="s">
        <v>44</v>
      </c>
      <c r="B3" s="38">
        <v>1</v>
      </c>
      <c r="C3" s="38"/>
      <c r="D3" s="38"/>
      <c r="E3" s="38"/>
      <c r="F3" s="38"/>
      <c r="G3" s="39">
        <f>SUM(G2:G2)</f>
        <v>535150</v>
      </c>
      <c r="H3" s="38"/>
      <c r="I3" s="38"/>
      <c r="J3" s="38"/>
      <c r="K3" s="39"/>
    </row>
    <row r="6" spans="1:11" x14ac:dyDescent="0.25">
      <c r="C6" s="232" t="s">
        <v>41</v>
      </c>
      <c r="D6" s="232"/>
      <c r="E6" s="232"/>
      <c r="F6" s="232"/>
      <c r="G6" s="232"/>
      <c r="H6" s="232"/>
      <c r="I6" s="232"/>
    </row>
    <row r="7" spans="1:11" ht="30" x14ac:dyDescent="0.25">
      <c r="C7" s="4" t="s">
        <v>19</v>
      </c>
      <c r="D7" s="4" t="s">
        <v>33</v>
      </c>
      <c r="E7" s="5" t="s">
        <v>21</v>
      </c>
      <c r="F7" s="4" t="s">
        <v>22</v>
      </c>
      <c r="G7" s="4" t="s">
        <v>23</v>
      </c>
      <c r="H7" s="6" t="s">
        <v>42</v>
      </c>
      <c r="I7" s="7" t="s">
        <v>24</v>
      </c>
    </row>
    <row r="8" spans="1:11" x14ac:dyDescent="0.25">
      <c r="C8" s="37" t="s">
        <v>26</v>
      </c>
      <c r="D8" s="9">
        <v>0</v>
      </c>
      <c r="E8" s="9">
        <v>0</v>
      </c>
      <c r="F8" s="9">
        <v>1</v>
      </c>
      <c r="G8" s="9">
        <v>0</v>
      </c>
      <c r="H8" s="36">
        <v>535150</v>
      </c>
      <c r="I8" s="36">
        <v>0</v>
      </c>
    </row>
    <row r="9" spans="1:11" x14ac:dyDescent="0.25">
      <c r="C9" s="37" t="s">
        <v>27</v>
      </c>
      <c r="D9" s="9">
        <v>0</v>
      </c>
      <c r="E9" s="9">
        <v>0</v>
      </c>
      <c r="F9" s="9">
        <v>0</v>
      </c>
      <c r="G9" s="9">
        <v>0</v>
      </c>
      <c r="H9" s="36">
        <v>0</v>
      </c>
      <c r="I9" s="36">
        <v>0</v>
      </c>
    </row>
    <row r="10" spans="1:11" x14ac:dyDescent="0.25">
      <c r="C10" s="37" t="s">
        <v>28</v>
      </c>
      <c r="D10" s="9">
        <v>0</v>
      </c>
      <c r="E10" s="9">
        <v>0</v>
      </c>
      <c r="F10" s="9">
        <v>0</v>
      </c>
      <c r="G10" s="9">
        <v>0</v>
      </c>
      <c r="H10" s="36">
        <v>0</v>
      </c>
      <c r="I10" s="36">
        <v>0</v>
      </c>
    </row>
    <row r="11" spans="1:11" x14ac:dyDescent="0.25">
      <c r="C11" s="37" t="s">
        <v>29</v>
      </c>
      <c r="D11" s="9">
        <v>0</v>
      </c>
      <c r="E11" s="9">
        <v>0</v>
      </c>
      <c r="F11" s="9">
        <v>0</v>
      </c>
      <c r="G11" s="9">
        <v>0</v>
      </c>
      <c r="H11" s="45">
        <v>0</v>
      </c>
      <c r="I11" s="36">
        <v>0</v>
      </c>
    </row>
    <row r="12" spans="1:11" x14ac:dyDescent="0.25">
      <c r="C12" s="37" t="s">
        <v>43</v>
      </c>
      <c r="D12" s="9">
        <v>0</v>
      </c>
      <c r="E12" s="9">
        <v>0</v>
      </c>
      <c r="F12" s="9">
        <v>0</v>
      </c>
      <c r="G12" s="9">
        <v>0</v>
      </c>
      <c r="H12" s="36">
        <v>0</v>
      </c>
      <c r="I12" s="36">
        <v>0</v>
      </c>
    </row>
    <row r="13" spans="1:11" x14ac:dyDescent="0.25">
      <c r="C13" s="8" t="s">
        <v>5</v>
      </c>
      <c r="D13" s="9">
        <v>0</v>
      </c>
      <c r="E13" s="9">
        <v>0</v>
      </c>
      <c r="F13" s="9">
        <v>0</v>
      </c>
      <c r="G13" s="9">
        <v>0</v>
      </c>
      <c r="H13" s="36">
        <v>0</v>
      </c>
      <c r="I13" s="36">
        <v>0</v>
      </c>
    </row>
    <row r="14" spans="1:11" x14ac:dyDescent="0.25">
      <c r="C14" s="40" t="s">
        <v>31</v>
      </c>
      <c r="D14" s="41">
        <f>SUM(D8:D13)</f>
        <v>0</v>
      </c>
      <c r="E14" s="41">
        <f>SUM(E8:E13)</f>
        <v>0</v>
      </c>
      <c r="F14" s="41">
        <f>SUM(F8:F13)</f>
        <v>1</v>
      </c>
      <c r="G14" s="41">
        <f t="shared" ref="G14:I14" si="0">SUM(G8:G13)</f>
        <v>0</v>
      </c>
      <c r="H14" s="42">
        <f t="shared" si="0"/>
        <v>535150</v>
      </c>
      <c r="I14" s="41">
        <f t="shared" si="0"/>
        <v>0</v>
      </c>
    </row>
  </sheetData>
  <mergeCells count="1">
    <mergeCell ref="C6:I6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26938-BE50-4C68-B709-F5432888987F}">
  <dimension ref="A1:M25"/>
  <sheetViews>
    <sheetView topLeftCell="D1" workbookViewId="0">
      <selection activeCell="B227" sqref="B227"/>
    </sheetView>
  </sheetViews>
  <sheetFormatPr defaultColWidth="13.7109375" defaultRowHeight="15" x14ac:dyDescent="0.25"/>
  <cols>
    <col min="1" max="1" width="22.5703125" customWidth="1"/>
    <col min="3" max="4" width="19.85546875" customWidth="1"/>
    <col min="7" max="7" width="15.85546875" customWidth="1"/>
    <col min="8" max="8" width="20.140625" customWidth="1"/>
    <col min="9" max="9" width="18.7109375" customWidth="1"/>
    <col min="10" max="10" width="19" customWidth="1"/>
    <col min="11" max="11" width="20.28515625" customWidth="1"/>
  </cols>
  <sheetData>
    <row r="1" spans="1:13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3" x14ac:dyDescent="0.25">
      <c r="A2" s="16" t="s">
        <v>220</v>
      </c>
      <c r="B2" s="16" t="s">
        <v>221</v>
      </c>
      <c r="C2" s="16" t="s">
        <v>222</v>
      </c>
      <c r="D2" s="16" t="s">
        <v>122</v>
      </c>
      <c r="E2" s="73">
        <v>200</v>
      </c>
      <c r="F2" s="74">
        <v>4.9984999999999999</v>
      </c>
      <c r="G2" s="76">
        <v>999.7</v>
      </c>
      <c r="H2" s="16" t="s">
        <v>224</v>
      </c>
      <c r="I2" s="16" t="s">
        <v>225</v>
      </c>
      <c r="J2" s="16" t="s">
        <v>0</v>
      </c>
      <c r="K2" s="15" t="s">
        <v>1</v>
      </c>
    </row>
    <row r="3" spans="1:13" x14ac:dyDescent="0.25">
      <c r="A3" s="16" t="s">
        <v>226</v>
      </c>
      <c r="B3" s="16" t="s">
        <v>221</v>
      </c>
      <c r="C3" s="16" t="s">
        <v>227</v>
      </c>
      <c r="D3" s="16" t="s">
        <v>122</v>
      </c>
      <c r="E3" s="73">
        <v>1773.75</v>
      </c>
      <c r="F3" s="74">
        <v>4.8863000000000003</v>
      </c>
      <c r="G3" s="76">
        <v>8667.07</v>
      </c>
      <c r="H3" s="16" t="s">
        <v>229</v>
      </c>
      <c r="I3" s="16" t="s">
        <v>230</v>
      </c>
      <c r="J3" s="16" t="s">
        <v>0</v>
      </c>
      <c r="K3" s="15" t="s">
        <v>1</v>
      </c>
    </row>
    <row r="4" spans="1:13" x14ac:dyDescent="0.25">
      <c r="A4" s="16" t="s">
        <v>361</v>
      </c>
      <c r="B4" s="16" t="s">
        <v>221</v>
      </c>
      <c r="C4" s="16" t="s">
        <v>227</v>
      </c>
      <c r="D4" s="16" t="s">
        <v>122</v>
      </c>
      <c r="E4" s="73">
        <v>3225</v>
      </c>
      <c r="F4" s="74">
        <v>5.2670000000000003</v>
      </c>
      <c r="G4" s="76">
        <v>16986.07</v>
      </c>
      <c r="H4" s="16" t="s">
        <v>363</v>
      </c>
      <c r="I4" s="16" t="s">
        <v>283</v>
      </c>
      <c r="J4" s="16" t="s">
        <v>0</v>
      </c>
      <c r="K4" s="15" t="s">
        <v>1</v>
      </c>
    </row>
    <row r="5" spans="1:13" ht="22.5" x14ac:dyDescent="0.25">
      <c r="A5" s="16" t="s">
        <v>369</v>
      </c>
      <c r="B5" s="16" t="s">
        <v>221</v>
      </c>
      <c r="C5" s="16" t="s">
        <v>282</v>
      </c>
      <c r="D5" s="16" t="s">
        <v>122</v>
      </c>
      <c r="E5" s="73">
        <v>2495</v>
      </c>
      <c r="F5" s="74">
        <v>5.0780000000000003</v>
      </c>
      <c r="G5" s="76">
        <v>12669.61</v>
      </c>
      <c r="H5" s="16" t="s">
        <v>370</v>
      </c>
      <c r="I5" s="16" t="s">
        <v>174</v>
      </c>
      <c r="J5" s="16" t="s">
        <v>0</v>
      </c>
      <c r="K5" s="15" t="s">
        <v>1</v>
      </c>
    </row>
    <row r="6" spans="1:13" x14ac:dyDescent="0.25">
      <c r="A6" s="16" t="s">
        <v>371</v>
      </c>
      <c r="B6" s="16" t="s">
        <v>221</v>
      </c>
      <c r="C6" s="16" t="s">
        <v>3</v>
      </c>
      <c r="D6" s="16" t="s">
        <v>243</v>
      </c>
      <c r="E6" s="73">
        <v>1100</v>
      </c>
      <c r="F6" s="74">
        <v>5.5519999999999996</v>
      </c>
      <c r="G6" s="76">
        <v>6107.2</v>
      </c>
      <c r="H6" s="16" t="s">
        <v>373</v>
      </c>
      <c r="I6" s="16" t="s">
        <v>233</v>
      </c>
      <c r="J6" s="16" t="s">
        <v>0</v>
      </c>
      <c r="K6" s="15" t="s">
        <v>1</v>
      </c>
    </row>
    <row r="7" spans="1:13" x14ac:dyDescent="0.25">
      <c r="A7" s="16" t="s">
        <v>411</v>
      </c>
      <c r="B7" s="16" t="s">
        <v>221</v>
      </c>
      <c r="C7" s="16" t="s">
        <v>3</v>
      </c>
      <c r="D7" s="16" t="s">
        <v>243</v>
      </c>
      <c r="E7" s="73">
        <v>2210</v>
      </c>
      <c r="F7" s="74">
        <v>5.63</v>
      </c>
      <c r="G7" s="76">
        <v>12442.3</v>
      </c>
      <c r="H7" s="16" t="s">
        <v>413</v>
      </c>
      <c r="I7" s="16" t="s">
        <v>414</v>
      </c>
      <c r="J7" s="16" t="s">
        <v>0</v>
      </c>
      <c r="K7" s="15" t="s">
        <v>1</v>
      </c>
    </row>
    <row r="8" spans="1:13" x14ac:dyDescent="0.25">
      <c r="A8" s="16" t="s">
        <v>415</v>
      </c>
      <c r="B8" s="16" t="s">
        <v>221</v>
      </c>
      <c r="C8" s="16" t="s">
        <v>3</v>
      </c>
      <c r="D8" s="16" t="s">
        <v>243</v>
      </c>
      <c r="E8" s="73">
        <v>1560</v>
      </c>
      <c r="F8" s="74">
        <v>5.3795000000000002</v>
      </c>
      <c r="G8" s="76">
        <v>8392.02</v>
      </c>
      <c r="H8" s="16" t="s">
        <v>416</v>
      </c>
      <c r="I8" s="16" t="s">
        <v>296</v>
      </c>
      <c r="J8" s="16" t="s">
        <v>0</v>
      </c>
      <c r="K8" s="15" t="s">
        <v>1</v>
      </c>
    </row>
    <row r="9" spans="1:13" x14ac:dyDescent="0.25">
      <c r="A9" s="16" t="s">
        <v>417</v>
      </c>
      <c r="B9" s="16" t="s">
        <v>221</v>
      </c>
      <c r="C9" s="16" t="s">
        <v>3</v>
      </c>
      <c r="D9" s="16" t="s">
        <v>243</v>
      </c>
      <c r="E9" s="73">
        <v>1300</v>
      </c>
      <c r="F9" s="74">
        <v>5.6576000000000004</v>
      </c>
      <c r="G9" s="76">
        <v>7354.88</v>
      </c>
      <c r="H9" s="16" t="s">
        <v>418</v>
      </c>
      <c r="I9" s="16" t="s">
        <v>372</v>
      </c>
      <c r="J9" s="16" t="s">
        <v>0</v>
      </c>
      <c r="K9" s="15" t="s">
        <v>1</v>
      </c>
    </row>
    <row r="10" spans="1:13" ht="22.5" x14ac:dyDescent="0.25">
      <c r="A10" s="17" t="s">
        <v>432</v>
      </c>
      <c r="B10" s="17" t="s">
        <v>433</v>
      </c>
      <c r="C10" s="16" t="s">
        <v>282</v>
      </c>
      <c r="D10" s="17" t="s">
        <v>250</v>
      </c>
      <c r="E10" s="70">
        <v>2420</v>
      </c>
      <c r="F10" s="71">
        <v>5.2489999999999997</v>
      </c>
      <c r="G10" s="75">
        <v>12702.58</v>
      </c>
      <c r="H10" s="17" t="s">
        <v>435</v>
      </c>
      <c r="I10" s="17" t="s">
        <v>436</v>
      </c>
      <c r="J10" s="17" t="s">
        <v>106</v>
      </c>
      <c r="K10" s="15" t="s">
        <v>1</v>
      </c>
    </row>
    <row r="11" spans="1:13" x14ac:dyDescent="0.25">
      <c r="A11" s="16" t="s">
        <v>437</v>
      </c>
      <c r="B11" s="16" t="s">
        <v>221</v>
      </c>
      <c r="C11" s="16" t="s">
        <v>3</v>
      </c>
      <c r="D11" s="16" t="s">
        <v>243</v>
      </c>
      <c r="E11" s="73">
        <v>2200</v>
      </c>
      <c r="F11" s="74">
        <v>5.3959999999999999</v>
      </c>
      <c r="G11" s="76">
        <v>11871.2</v>
      </c>
      <c r="H11" s="16" t="s">
        <v>438</v>
      </c>
      <c r="I11" s="16" t="s">
        <v>230</v>
      </c>
      <c r="J11" s="16" t="s">
        <v>0</v>
      </c>
      <c r="K11" s="15" t="s">
        <v>1</v>
      </c>
    </row>
    <row r="12" spans="1:13" ht="22.5" x14ac:dyDescent="0.25">
      <c r="A12" s="16" t="s">
        <v>718</v>
      </c>
      <c r="B12" s="16" t="s">
        <v>221</v>
      </c>
      <c r="C12" s="16" t="s">
        <v>7</v>
      </c>
      <c r="D12" s="16" t="s">
        <v>160</v>
      </c>
      <c r="E12" s="85">
        <v>4339.3</v>
      </c>
      <c r="F12" s="74">
        <v>5.2465000000000002</v>
      </c>
      <c r="G12" s="76">
        <v>22766.13</v>
      </c>
      <c r="H12" s="16" t="s">
        <v>719</v>
      </c>
      <c r="I12" s="16" t="s">
        <v>296</v>
      </c>
      <c r="J12" s="16" t="s">
        <v>8</v>
      </c>
      <c r="K12" s="15" t="s">
        <v>1</v>
      </c>
    </row>
    <row r="13" spans="1:13" x14ac:dyDescent="0.25">
      <c r="A13" s="38" t="s">
        <v>44</v>
      </c>
      <c r="B13" s="38">
        <v>11</v>
      </c>
      <c r="C13" s="38"/>
      <c r="D13" s="38"/>
      <c r="E13" s="38"/>
      <c r="F13" s="38"/>
      <c r="G13" s="39">
        <f>SUM(G2:G12)</f>
        <v>120958.76000000001</v>
      </c>
      <c r="H13" s="38"/>
      <c r="I13" s="38"/>
      <c r="J13" s="38"/>
      <c r="K13" s="39"/>
      <c r="L13" s="1"/>
      <c r="M13" s="1"/>
    </row>
    <row r="17" spans="3:9" x14ac:dyDescent="0.25">
      <c r="C17" s="233" t="s">
        <v>41</v>
      </c>
      <c r="D17" s="234"/>
      <c r="E17" s="234"/>
      <c r="F17" s="234"/>
      <c r="G17" s="234"/>
      <c r="H17" s="234"/>
      <c r="I17" s="235"/>
    </row>
    <row r="18" spans="3:9" x14ac:dyDescent="0.25">
      <c r="C18" s="4" t="s">
        <v>19</v>
      </c>
      <c r="D18" s="4" t="s">
        <v>33</v>
      </c>
      <c r="E18" s="5" t="s">
        <v>21</v>
      </c>
      <c r="F18" s="4" t="s">
        <v>22</v>
      </c>
      <c r="G18" s="4" t="s">
        <v>23</v>
      </c>
      <c r="H18" s="6" t="s">
        <v>42</v>
      </c>
      <c r="I18" s="7" t="s">
        <v>24</v>
      </c>
    </row>
    <row r="19" spans="3:9" x14ac:dyDescent="0.25">
      <c r="C19" s="37" t="s">
        <v>26</v>
      </c>
      <c r="D19" s="127">
        <v>0</v>
      </c>
      <c r="E19" s="127">
        <v>0</v>
      </c>
      <c r="F19" s="127">
        <v>0</v>
      </c>
      <c r="G19" s="127">
        <v>1</v>
      </c>
      <c r="H19" s="131">
        <v>22766.13</v>
      </c>
      <c r="I19" s="127">
        <v>0</v>
      </c>
    </row>
    <row r="20" spans="3:9" x14ac:dyDescent="0.25">
      <c r="C20" s="37" t="s">
        <v>27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</row>
    <row r="21" spans="3:9" x14ac:dyDescent="0.25">
      <c r="C21" s="37" t="s">
        <v>28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</row>
    <row r="22" spans="3:9" x14ac:dyDescent="0.25">
      <c r="C22" s="37" t="s">
        <v>29</v>
      </c>
      <c r="D22" s="127">
        <v>0</v>
      </c>
      <c r="E22" s="127">
        <v>0</v>
      </c>
      <c r="F22" s="127">
        <v>0</v>
      </c>
      <c r="G22" s="127">
        <v>10</v>
      </c>
      <c r="H22" s="131">
        <v>98192.63</v>
      </c>
      <c r="I22" s="127">
        <v>0</v>
      </c>
    </row>
    <row r="23" spans="3:9" x14ac:dyDescent="0.25">
      <c r="C23" s="37" t="s">
        <v>43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</row>
    <row r="24" spans="3:9" x14ac:dyDescent="0.25">
      <c r="C24" s="37" t="s">
        <v>5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</row>
    <row r="25" spans="3:9" x14ac:dyDescent="0.25">
      <c r="C25" s="40" t="s">
        <v>31</v>
      </c>
      <c r="D25" s="41">
        <f>SUM(D19:D24)</f>
        <v>0</v>
      </c>
      <c r="E25" s="41">
        <f>SUM(E19:E24)</f>
        <v>0</v>
      </c>
      <c r="F25" s="41">
        <f>SUM(F19:F24)</f>
        <v>0</v>
      </c>
      <c r="G25" s="41">
        <f t="shared" ref="G25:I25" si="0">SUM(G19:G24)</f>
        <v>11</v>
      </c>
      <c r="H25" s="42">
        <f t="shared" si="0"/>
        <v>120958.76000000001</v>
      </c>
      <c r="I25" s="41">
        <f t="shared" si="0"/>
        <v>0</v>
      </c>
    </row>
  </sheetData>
  <autoFilter ref="A1:K13" xr:uid="{31B26938-BE50-4C68-B709-F5432888987F}"/>
  <mergeCells count="1">
    <mergeCell ref="C17:I1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F012-151D-493A-979A-8B5285539C12}">
  <dimension ref="A1:K14"/>
  <sheetViews>
    <sheetView workbookViewId="0">
      <selection activeCell="L19" sqref="L19"/>
    </sheetView>
  </sheetViews>
  <sheetFormatPr defaultColWidth="20" defaultRowHeight="15" x14ac:dyDescent="0.25"/>
  <cols>
    <col min="1" max="1" width="17.28515625" bestFit="1" customWidth="1"/>
    <col min="2" max="2" width="9.140625" bestFit="1" customWidth="1"/>
    <col min="3" max="3" width="17.85546875" bestFit="1" customWidth="1"/>
    <col min="4" max="4" width="8.42578125" bestFit="1" customWidth="1"/>
    <col min="5" max="5" width="8" bestFit="1" customWidth="1"/>
    <col min="6" max="6" width="9.7109375" bestFit="1" customWidth="1"/>
    <col min="7" max="7" width="15.85546875" bestFit="1" customWidth="1"/>
    <col min="8" max="8" width="19.42578125" bestFit="1" customWidth="1"/>
    <col min="9" max="9" width="14.42578125" bestFit="1" customWidth="1"/>
    <col min="10" max="10" width="15.7109375" bestFit="1" customWidth="1"/>
    <col min="11" max="11" width="16.570312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ht="22.5" x14ac:dyDescent="0.25">
      <c r="A2" s="17" t="s">
        <v>688</v>
      </c>
      <c r="B2" s="17" t="s">
        <v>689</v>
      </c>
      <c r="C2" s="16" t="s">
        <v>690</v>
      </c>
      <c r="D2" s="16" t="s">
        <v>122</v>
      </c>
      <c r="E2" s="70">
        <v>5501</v>
      </c>
      <c r="F2" s="71">
        <v>4.7812999999999999</v>
      </c>
      <c r="G2" s="75">
        <v>26301.93</v>
      </c>
      <c r="H2" s="17" t="s">
        <v>692</v>
      </c>
      <c r="I2" s="17" t="s">
        <v>589</v>
      </c>
      <c r="J2" s="17" t="s">
        <v>6</v>
      </c>
      <c r="K2" s="15" t="s">
        <v>1</v>
      </c>
    </row>
    <row r="3" spans="1:11" ht="22.5" x14ac:dyDescent="0.25">
      <c r="A3" s="16" t="s">
        <v>706</v>
      </c>
      <c r="B3" s="16" t="s">
        <v>707</v>
      </c>
      <c r="C3" s="16" t="s">
        <v>708</v>
      </c>
      <c r="D3" s="16" t="s">
        <v>160</v>
      </c>
      <c r="E3" s="85">
        <v>24695.35</v>
      </c>
      <c r="F3" s="74">
        <v>5.5179999999999998</v>
      </c>
      <c r="G3" s="76">
        <v>136268.94</v>
      </c>
      <c r="H3" s="16" t="s">
        <v>710</v>
      </c>
      <c r="I3" s="16" t="s">
        <v>711</v>
      </c>
      <c r="J3" s="16" t="s">
        <v>8</v>
      </c>
      <c r="K3" s="15" t="s">
        <v>140</v>
      </c>
    </row>
    <row r="4" spans="1:11" x14ac:dyDescent="0.25">
      <c r="A4" s="38" t="s">
        <v>44</v>
      </c>
      <c r="B4" s="38">
        <v>2</v>
      </c>
      <c r="C4" s="38"/>
      <c r="D4" s="38"/>
      <c r="E4" s="38"/>
      <c r="F4" s="38"/>
      <c r="G4" s="39">
        <f>SUM(G2:G3)</f>
        <v>162570.87</v>
      </c>
      <c r="H4" s="38"/>
      <c r="I4" s="38"/>
      <c r="J4" s="38"/>
      <c r="K4" s="39"/>
    </row>
    <row r="5" spans="1:1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5">
      <c r="A6" s="43"/>
      <c r="B6" s="43"/>
      <c r="C6" s="233" t="s">
        <v>41</v>
      </c>
      <c r="D6" s="234"/>
      <c r="E6" s="234"/>
      <c r="F6" s="234"/>
      <c r="G6" s="234"/>
      <c r="H6" s="234"/>
      <c r="I6" s="235"/>
      <c r="J6" s="43"/>
      <c r="K6" s="43"/>
    </row>
    <row r="7" spans="1:11" x14ac:dyDescent="0.25">
      <c r="A7" s="43"/>
      <c r="B7" s="43"/>
      <c r="C7" s="4" t="s">
        <v>19</v>
      </c>
      <c r="D7" s="4" t="s">
        <v>33</v>
      </c>
      <c r="E7" s="5" t="s">
        <v>21</v>
      </c>
      <c r="F7" s="4" t="s">
        <v>22</v>
      </c>
      <c r="G7" s="4" t="s">
        <v>23</v>
      </c>
      <c r="H7" s="6" t="s">
        <v>42</v>
      </c>
      <c r="I7" s="7" t="s">
        <v>24</v>
      </c>
      <c r="J7" s="43"/>
      <c r="K7" s="43"/>
    </row>
    <row r="8" spans="1:11" x14ac:dyDescent="0.25">
      <c r="A8" s="43"/>
      <c r="B8" s="43"/>
      <c r="C8" s="37" t="s">
        <v>26</v>
      </c>
      <c r="D8" s="9">
        <v>0</v>
      </c>
      <c r="E8" s="9">
        <v>0</v>
      </c>
      <c r="F8" s="9">
        <v>1</v>
      </c>
      <c r="G8" s="9">
        <v>1</v>
      </c>
      <c r="H8" s="36">
        <v>162570.87</v>
      </c>
      <c r="I8" s="9">
        <v>0</v>
      </c>
      <c r="J8" s="43"/>
      <c r="K8" s="43"/>
    </row>
    <row r="9" spans="1:11" x14ac:dyDescent="0.25">
      <c r="A9" s="43"/>
      <c r="B9" s="43"/>
      <c r="C9" s="37" t="s">
        <v>27</v>
      </c>
      <c r="D9" s="9">
        <v>0</v>
      </c>
      <c r="E9" s="9">
        <v>0</v>
      </c>
      <c r="F9" s="9">
        <v>0</v>
      </c>
      <c r="G9" s="9">
        <v>0</v>
      </c>
      <c r="H9" s="36">
        <v>0</v>
      </c>
      <c r="I9" s="9">
        <v>0</v>
      </c>
      <c r="J9" s="43"/>
      <c r="K9" s="43"/>
    </row>
    <row r="10" spans="1:11" x14ac:dyDescent="0.25">
      <c r="A10" s="43"/>
      <c r="B10" s="43"/>
      <c r="C10" s="37" t="s">
        <v>28</v>
      </c>
      <c r="D10" s="9">
        <v>0</v>
      </c>
      <c r="E10" s="9">
        <v>0</v>
      </c>
      <c r="F10" s="9">
        <v>0</v>
      </c>
      <c r="G10" s="9">
        <v>0</v>
      </c>
      <c r="H10" s="36">
        <v>0</v>
      </c>
      <c r="I10" s="9">
        <v>0</v>
      </c>
      <c r="J10" s="43"/>
      <c r="K10" s="43"/>
    </row>
    <row r="11" spans="1:11" x14ac:dyDescent="0.25">
      <c r="A11" s="43"/>
      <c r="B11" s="43"/>
      <c r="C11" s="37" t="s">
        <v>29</v>
      </c>
      <c r="D11" s="9">
        <v>0</v>
      </c>
      <c r="E11" s="9">
        <v>0</v>
      </c>
      <c r="F11" s="9">
        <v>0</v>
      </c>
      <c r="G11" s="9">
        <v>0</v>
      </c>
      <c r="H11" s="36">
        <v>0</v>
      </c>
      <c r="I11" s="10">
        <v>0</v>
      </c>
      <c r="J11" s="43"/>
      <c r="K11" s="43"/>
    </row>
    <row r="12" spans="1:11" x14ac:dyDescent="0.25">
      <c r="A12" s="43"/>
      <c r="B12" s="43"/>
      <c r="C12" s="37" t="s">
        <v>43</v>
      </c>
      <c r="D12" s="9">
        <v>0</v>
      </c>
      <c r="E12" s="9">
        <v>0</v>
      </c>
      <c r="F12" s="9">
        <v>0</v>
      </c>
      <c r="G12" s="9">
        <v>0</v>
      </c>
      <c r="H12" s="36">
        <v>0</v>
      </c>
      <c r="I12" s="9">
        <v>0</v>
      </c>
      <c r="J12" s="43"/>
      <c r="K12" s="43"/>
    </row>
    <row r="13" spans="1:11" x14ac:dyDescent="0.25">
      <c r="A13" s="43"/>
      <c r="B13" s="43"/>
      <c r="C13" s="8" t="s">
        <v>5</v>
      </c>
      <c r="D13" s="9">
        <v>0</v>
      </c>
      <c r="E13" s="9">
        <v>0</v>
      </c>
      <c r="F13" s="9">
        <v>0</v>
      </c>
      <c r="G13" s="9">
        <v>0</v>
      </c>
      <c r="H13" s="36">
        <v>0</v>
      </c>
      <c r="I13" s="9">
        <v>0</v>
      </c>
      <c r="J13" s="43"/>
      <c r="K13" s="43"/>
    </row>
    <row r="14" spans="1:11" x14ac:dyDescent="0.25">
      <c r="A14" s="43"/>
      <c r="B14" s="43"/>
      <c r="C14" s="40" t="s">
        <v>31</v>
      </c>
      <c r="D14" s="41">
        <f t="shared" ref="D14:I14" si="0">SUM(D8:D13)</f>
        <v>0</v>
      </c>
      <c r="E14" s="41">
        <f t="shared" si="0"/>
        <v>0</v>
      </c>
      <c r="F14" s="41">
        <f t="shared" si="0"/>
        <v>1</v>
      </c>
      <c r="G14" s="41">
        <f t="shared" si="0"/>
        <v>1</v>
      </c>
      <c r="H14" s="42">
        <f t="shared" si="0"/>
        <v>162570.87</v>
      </c>
      <c r="I14" s="41">
        <f t="shared" si="0"/>
        <v>0</v>
      </c>
      <c r="J14" s="43"/>
      <c r="K14" s="43"/>
    </row>
  </sheetData>
  <mergeCells count="1">
    <mergeCell ref="C6:I6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9E7A-3F5D-4B8A-89BE-AD0086CB1A31}">
  <dimension ref="A1:K15"/>
  <sheetViews>
    <sheetView topLeftCell="D1" workbookViewId="0">
      <selection activeCell="F25" sqref="F25"/>
    </sheetView>
  </sheetViews>
  <sheetFormatPr defaultColWidth="21" defaultRowHeight="15" x14ac:dyDescent="0.25"/>
  <cols>
    <col min="1" max="1" width="17.28515625" style="43" bestFit="1" customWidth="1"/>
    <col min="2" max="2" width="9.140625" style="43" bestFit="1" customWidth="1"/>
    <col min="3" max="3" width="20.7109375" style="43" bestFit="1" customWidth="1"/>
    <col min="4" max="4" width="20.7109375" style="43" customWidth="1"/>
    <col min="5" max="5" width="11.140625" style="43" bestFit="1" customWidth="1"/>
    <col min="6" max="6" width="10.5703125" style="43" bestFit="1" customWidth="1"/>
    <col min="7" max="7" width="15.85546875" style="43" bestFit="1" customWidth="1"/>
    <col min="8" max="8" width="16.28515625" style="43" customWidth="1"/>
    <col min="9" max="9" width="16.85546875" style="43" bestFit="1" customWidth="1"/>
    <col min="10" max="10" width="18.7109375" style="43" customWidth="1"/>
    <col min="11" max="11" width="16.5703125" style="43" bestFit="1" customWidth="1"/>
    <col min="12" max="12" width="11.7109375" style="43" bestFit="1" customWidth="1"/>
    <col min="13" max="16384" width="21" style="43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127</v>
      </c>
      <c r="B2" s="16" t="s">
        <v>128</v>
      </c>
      <c r="C2" s="16" t="s">
        <v>129</v>
      </c>
      <c r="D2" s="16" t="s">
        <v>122</v>
      </c>
      <c r="E2" s="73">
        <v>7955</v>
      </c>
      <c r="F2" s="74">
        <v>4.9645000000000001</v>
      </c>
      <c r="G2" s="73">
        <v>39492.589999999997</v>
      </c>
      <c r="H2" s="16" t="s">
        <v>1562</v>
      </c>
      <c r="I2" s="16" t="s">
        <v>132</v>
      </c>
      <c r="J2" s="16" t="s">
        <v>0</v>
      </c>
      <c r="K2" s="15" t="s">
        <v>1</v>
      </c>
    </row>
    <row r="3" spans="1:11" x14ac:dyDescent="0.25">
      <c r="A3" s="16" t="s">
        <v>141</v>
      </c>
      <c r="B3" s="16" t="s">
        <v>128</v>
      </c>
      <c r="C3" s="16" t="s">
        <v>142</v>
      </c>
      <c r="D3" s="16" t="s">
        <v>122</v>
      </c>
      <c r="E3" s="73">
        <v>33609</v>
      </c>
      <c r="F3" s="74">
        <v>5.1950000000000003</v>
      </c>
      <c r="G3" s="73">
        <v>174598.75</v>
      </c>
      <c r="H3" s="16" t="s">
        <v>144</v>
      </c>
      <c r="I3" s="16" t="s">
        <v>145</v>
      </c>
      <c r="J3" s="16" t="s">
        <v>0</v>
      </c>
      <c r="K3" s="15" t="s">
        <v>1</v>
      </c>
    </row>
    <row r="4" spans="1:11" x14ac:dyDescent="0.25">
      <c r="A4" s="16" t="s">
        <v>146</v>
      </c>
      <c r="B4" s="16" t="s">
        <v>128</v>
      </c>
      <c r="C4" s="16" t="s">
        <v>147</v>
      </c>
      <c r="D4" s="16" t="s">
        <v>122</v>
      </c>
      <c r="E4" s="73">
        <v>20707.63</v>
      </c>
      <c r="F4" s="74">
        <v>4.8849999999999998</v>
      </c>
      <c r="G4" s="73">
        <v>101156.77</v>
      </c>
      <c r="H4" s="16" t="s">
        <v>149</v>
      </c>
      <c r="I4" s="16" t="s">
        <v>150</v>
      </c>
      <c r="J4" s="16" t="s">
        <v>0</v>
      </c>
      <c r="K4" s="15" t="s">
        <v>1</v>
      </c>
    </row>
    <row r="5" spans="1:11" x14ac:dyDescent="0.25">
      <c r="A5" s="38" t="s">
        <v>44</v>
      </c>
      <c r="B5" s="38">
        <v>3</v>
      </c>
      <c r="C5" s="38"/>
      <c r="D5" s="38"/>
      <c r="E5" s="38"/>
      <c r="F5" s="38"/>
      <c r="G5" s="39">
        <f>SUM(G2:G4)</f>
        <v>315248.11</v>
      </c>
      <c r="H5" s="38"/>
      <c r="I5" s="38"/>
      <c r="J5" s="38"/>
      <c r="K5" s="39"/>
    </row>
    <row r="7" spans="1:11" x14ac:dyDescent="0.25">
      <c r="C7" s="233" t="s">
        <v>41</v>
      </c>
      <c r="D7" s="234"/>
      <c r="E7" s="234"/>
      <c r="F7" s="234"/>
      <c r="G7" s="234"/>
      <c r="H7" s="234"/>
      <c r="I7" s="235"/>
    </row>
    <row r="8" spans="1:11" ht="30" x14ac:dyDescent="0.25">
      <c r="C8" s="4" t="s">
        <v>19</v>
      </c>
      <c r="D8" s="4" t="s">
        <v>33</v>
      </c>
      <c r="E8" s="5" t="s">
        <v>21</v>
      </c>
      <c r="F8" s="4" t="s">
        <v>22</v>
      </c>
      <c r="G8" s="4" t="s">
        <v>23</v>
      </c>
      <c r="H8" s="6" t="s">
        <v>42</v>
      </c>
      <c r="I8" s="7" t="s">
        <v>24</v>
      </c>
    </row>
    <row r="9" spans="1:11" x14ac:dyDescent="0.25">
      <c r="C9" s="37" t="s">
        <v>26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11" x14ac:dyDescent="0.25">
      <c r="C10" s="37" t="s">
        <v>27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11" x14ac:dyDescent="0.25">
      <c r="C11" s="37" t="s">
        <v>28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11" x14ac:dyDescent="0.25">
      <c r="C12" s="37" t="s">
        <v>29</v>
      </c>
      <c r="D12" s="9">
        <v>0</v>
      </c>
      <c r="E12" s="9">
        <v>0</v>
      </c>
      <c r="F12" s="9">
        <v>0</v>
      </c>
      <c r="G12" s="9">
        <v>3</v>
      </c>
      <c r="H12" s="36">
        <v>315248.11</v>
      </c>
      <c r="I12" s="10"/>
    </row>
    <row r="13" spans="1:11" x14ac:dyDescent="0.25">
      <c r="C13" s="37" t="s">
        <v>43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11" x14ac:dyDescent="0.25">
      <c r="C14" s="8" t="s">
        <v>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11" x14ac:dyDescent="0.25">
      <c r="C15" s="40" t="s">
        <v>31</v>
      </c>
      <c r="D15" s="41">
        <f t="shared" ref="D15:I15" si="0">SUM(D9:D14)</f>
        <v>0</v>
      </c>
      <c r="E15" s="41">
        <f t="shared" si="0"/>
        <v>0</v>
      </c>
      <c r="F15" s="41">
        <f t="shared" si="0"/>
        <v>0</v>
      </c>
      <c r="G15" s="41">
        <f t="shared" si="0"/>
        <v>3</v>
      </c>
      <c r="H15" s="42">
        <f t="shared" si="0"/>
        <v>315248.11</v>
      </c>
      <c r="I15" s="41">
        <f t="shared" si="0"/>
        <v>0</v>
      </c>
    </row>
  </sheetData>
  <autoFilter ref="A1:K4" xr:uid="{7C029E7A-3F5D-4B8A-89BE-AD0086CB1A31}"/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D063-5CF4-4081-9682-11C26B102F76}">
  <dimension ref="A1:K13"/>
  <sheetViews>
    <sheetView topLeftCell="C1" workbookViewId="0">
      <selection activeCell="H11" sqref="H11"/>
    </sheetView>
  </sheetViews>
  <sheetFormatPr defaultColWidth="28.42578125" defaultRowHeight="15" x14ac:dyDescent="0.25"/>
  <cols>
    <col min="1" max="1" width="17.28515625" bestFit="1" customWidth="1"/>
    <col min="2" max="2" width="9.140625" bestFit="1" customWidth="1"/>
    <col min="3" max="3" width="21.42578125" bestFit="1" customWidth="1"/>
    <col min="4" max="4" width="21.42578125" customWidth="1"/>
    <col min="5" max="5" width="11.140625" bestFit="1" customWidth="1"/>
    <col min="6" max="6" width="9.7109375" bestFit="1" customWidth="1"/>
    <col min="7" max="8" width="15.85546875" bestFit="1" customWidth="1"/>
    <col min="9" max="9" width="19.42578125" bestFit="1" customWidth="1"/>
    <col min="10" max="10" width="15.7109375" bestFit="1" customWidth="1"/>
    <col min="11" max="11" width="16.570312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389</v>
      </c>
      <c r="B2" s="16" t="s">
        <v>390</v>
      </c>
      <c r="C2" s="16" t="s">
        <v>391</v>
      </c>
      <c r="D2" s="16" t="s">
        <v>122</v>
      </c>
      <c r="E2" s="73">
        <v>1725</v>
      </c>
      <c r="F2" s="74">
        <v>4.9450000000000003</v>
      </c>
      <c r="G2" s="76">
        <v>8530.1200000000008</v>
      </c>
      <c r="H2" s="16" t="s">
        <v>393</v>
      </c>
      <c r="I2" s="16" t="s">
        <v>394</v>
      </c>
      <c r="J2" s="16" t="s">
        <v>0</v>
      </c>
      <c r="K2" s="15" t="s">
        <v>1</v>
      </c>
    </row>
    <row r="3" spans="1:11" x14ac:dyDescent="0.25">
      <c r="A3" s="38" t="s">
        <v>44</v>
      </c>
      <c r="B3" s="38">
        <v>1</v>
      </c>
      <c r="C3" s="38"/>
      <c r="D3" s="38"/>
      <c r="E3" s="38"/>
      <c r="F3" s="38"/>
      <c r="G3" s="39">
        <f>SUM(G2)</f>
        <v>8530.1200000000008</v>
      </c>
      <c r="H3" s="38"/>
      <c r="I3" s="38"/>
      <c r="J3" s="38"/>
      <c r="K3" s="38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1" x14ac:dyDescent="0.25">
      <c r="A5" s="43"/>
      <c r="B5" s="43"/>
      <c r="C5" s="232"/>
      <c r="D5" s="232"/>
      <c r="E5" s="232"/>
      <c r="F5" s="232"/>
      <c r="G5" s="232"/>
      <c r="H5" s="232"/>
      <c r="I5" s="232"/>
    </row>
    <row r="6" spans="1:11" ht="30" x14ac:dyDescent="0.25">
      <c r="A6" s="43"/>
      <c r="B6" s="43"/>
      <c r="C6" s="4" t="s">
        <v>19</v>
      </c>
      <c r="D6" s="4" t="s">
        <v>33</v>
      </c>
      <c r="E6" s="5" t="s">
        <v>21</v>
      </c>
      <c r="F6" s="4" t="s">
        <v>22</v>
      </c>
      <c r="G6" s="4" t="s">
        <v>23</v>
      </c>
      <c r="H6" s="6" t="s">
        <v>42</v>
      </c>
      <c r="I6" s="7" t="s">
        <v>24</v>
      </c>
    </row>
    <row r="7" spans="1:11" x14ac:dyDescent="0.25">
      <c r="A7" s="43"/>
      <c r="B7" s="43"/>
      <c r="C7" s="37" t="s">
        <v>26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1:11" x14ac:dyDescent="0.25">
      <c r="A8" s="43"/>
      <c r="B8" s="43"/>
      <c r="C8" s="37" t="s">
        <v>27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1" x14ac:dyDescent="0.25">
      <c r="A9" s="43"/>
      <c r="B9" s="43"/>
      <c r="C9" s="37" t="s">
        <v>28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11" x14ac:dyDescent="0.25">
      <c r="A10" s="43"/>
      <c r="B10" s="43"/>
      <c r="C10" s="37" t="s">
        <v>29</v>
      </c>
      <c r="D10" s="9">
        <v>0</v>
      </c>
      <c r="E10" s="9">
        <v>0</v>
      </c>
      <c r="F10" s="9">
        <v>0</v>
      </c>
      <c r="G10" s="9">
        <v>1</v>
      </c>
      <c r="H10" s="36">
        <v>8530.1200000000008</v>
      </c>
      <c r="I10" s="10"/>
    </row>
    <row r="11" spans="1:11" x14ac:dyDescent="0.25">
      <c r="A11" s="43"/>
      <c r="B11" s="43"/>
      <c r="C11" s="37" t="s">
        <v>43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11" x14ac:dyDescent="0.25">
      <c r="A12" s="43"/>
      <c r="B12" s="43"/>
      <c r="C12" s="8" t="s">
        <v>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11" x14ac:dyDescent="0.25">
      <c r="A13" s="43"/>
      <c r="B13" s="43"/>
      <c r="C13" s="40" t="s">
        <v>31</v>
      </c>
      <c r="D13" s="41">
        <f>SUM(D7:D12)</f>
        <v>0</v>
      </c>
      <c r="E13" s="41">
        <f>SUM(E7:E12)</f>
        <v>0</v>
      </c>
      <c r="F13" s="41">
        <f>SUM(F7:F12)</f>
        <v>0</v>
      </c>
      <c r="G13" s="41">
        <v>1</v>
      </c>
      <c r="H13" s="42">
        <f t="shared" ref="H13:I13" si="0">SUM(H7:H12)</f>
        <v>8530.1200000000008</v>
      </c>
      <c r="I13" s="41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213F-A97E-4F37-9014-00E70FFDC1BA}">
  <dimension ref="A1:H21"/>
  <sheetViews>
    <sheetView topLeftCell="A3" workbookViewId="0">
      <selection activeCell="G17" sqref="G17"/>
    </sheetView>
  </sheetViews>
  <sheetFormatPr defaultRowHeight="15" x14ac:dyDescent="0.25"/>
  <cols>
    <col min="1" max="1" width="20.28515625" bestFit="1" customWidth="1"/>
    <col min="2" max="2" width="8.5703125" bestFit="1" customWidth="1"/>
    <col min="3" max="3" width="6.85546875" bestFit="1" customWidth="1"/>
    <col min="4" max="4" width="14" bestFit="1" customWidth="1"/>
    <col min="5" max="5" width="16.28515625" bestFit="1" customWidth="1"/>
    <col min="6" max="6" width="12.85546875" bestFit="1" customWidth="1"/>
    <col min="7" max="7" width="17.42578125" customWidth="1"/>
    <col min="8" max="8" width="18.5703125" customWidth="1"/>
    <col min="12" max="12" width="12.7109375" bestFit="1" customWidth="1"/>
  </cols>
  <sheetData>
    <row r="1" spans="1:8" ht="15.75" thickBot="1" x14ac:dyDescent="0.3">
      <c r="A1" s="224" t="s">
        <v>18</v>
      </c>
      <c r="B1" s="225"/>
      <c r="C1" s="225"/>
      <c r="D1" s="225"/>
      <c r="E1" s="225"/>
      <c r="F1" s="225"/>
      <c r="G1" s="225"/>
      <c r="H1" s="226"/>
    </row>
    <row r="2" spans="1:8" ht="26.25" thickBot="1" x14ac:dyDescent="0.3">
      <c r="A2" s="142" t="s">
        <v>19</v>
      </c>
      <c r="B2" s="142" t="s">
        <v>20</v>
      </c>
      <c r="C2" s="142" t="s">
        <v>21</v>
      </c>
      <c r="D2" s="142" t="s">
        <v>22</v>
      </c>
      <c r="E2" s="142" t="s">
        <v>23</v>
      </c>
      <c r="F2" s="142" t="s">
        <v>24</v>
      </c>
      <c r="G2" s="142" t="s">
        <v>25</v>
      </c>
      <c r="H2" s="142" t="s">
        <v>1565</v>
      </c>
    </row>
    <row r="3" spans="1:8" ht="15.75" thickBot="1" x14ac:dyDescent="0.3">
      <c r="A3" s="152" t="s">
        <v>26</v>
      </c>
      <c r="B3" s="153">
        <v>0</v>
      </c>
      <c r="C3" s="153">
        <v>0</v>
      </c>
      <c r="D3" s="153">
        <v>6</v>
      </c>
      <c r="E3" s="153">
        <v>16</v>
      </c>
      <c r="F3" s="153">
        <v>0</v>
      </c>
      <c r="G3" s="153">
        <f>SUM(B3:F3)</f>
        <v>22</v>
      </c>
      <c r="H3" s="156">
        <v>0</v>
      </c>
    </row>
    <row r="4" spans="1:8" ht="15.75" thickBot="1" x14ac:dyDescent="0.3">
      <c r="A4" s="152" t="s">
        <v>27</v>
      </c>
      <c r="B4" s="153">
        <v>0</v>
      </c>
      <c r="C4" s="153">
        <v>0</v>
      </c>
      <c r="D4" s="153">
        <v>0</v>
      </c>
      <c r="E4" s="153">
        <v>0</v>
      </c>
      <c r="F4" s="153">
        <v>0</v>
      </c>
      <c r="G4" s="153">
        <f>SUM(B4:F4)</f>
        <v>0</v>
      </c>
      <c r="H4" s="156">
        <v>0</v>
      </c>
    </row>
    <row r="5" spans="1:8" ht="15.75" thickBot="1" x14ac:dyDescent="0.3">
      <c r="A5" s="152" t="s">
        <v>28</v>
      </c>
      <c r="B5" s="153">
        <v>0</v>
      </c>
      <c r="C5" s="153">
        <v>0</v>
      </c>
      <c r="D5" s="153">
        <v>0</v>
      </c>
      <c r="E5" s="153">
        <v>1</v>
      </c>
      <c r="F5" s="153">
        <v>0</v>
      </c>
      <c r="G5" s="153">
        <f>SUM(B5:F5)</f>
        <v>1</v>
      </c>
      <c r="H5" s="156">
        <v>0</v>
      </c>
    </row>
    <row r="6" spans="1:8" ht="15.75" thickBot="1" x14ac:dyDescent="0.3">
      <c r="A6" s="152" t="s">
        <v>29</v>
      </c>
      <c r="B6" s="153">
        <v>0</v>
      </c>
      <c r="C6" s="153">
        <v>0</v>
      </c>
      <c r="D6" s="153">
        <v>9</v>
      </c>
      <c r="E6" s="153">
        <v>150</v>
      </c>
      <c r="F6" s="153">
        <v>0</v>
      </c>
      <c r="G6" s="153">
        <f>SUM(B6:F6)</f>
        <v>159</v>
      </c>
      <c r="H6" s="156">
        <v>0</v>
      </c>
    </row>
    <row r="7" spans="1:8" ht="15.75" thickBot="1" x14ac:dyDescent="0.3">
      <c r="A7" s="152" t="s">
        <v>30</v>
      </c>
      <c r="B7" s="153">
        <v>0</v>
      </c>
      <c r="C7" s="153">
        <v>0</v>
      </c>
      <c r="D7" s="153">
        <v>0</v>
      </c>
      <c r="E7" s="153">
        <v>0</v>
      </c>
      <c r="F7" s="153">
        <v>4</v>
      </c>
      <c r="G7" s="153">
        <v>0</v>
      </c>
      <c r="H7" s="156">
        <v>4</v>
      </c>
    </row>
    <row r="8" spans="1:8" ht="15.75" thickBot="1" x14ac:dyDescent="0.3">
      <c r="A8" s="152" t="s">
        <v>5</v>
      </c>
      <c r="B8" s="153">
        <v>0</v>
      </c>
      <c r="C8" s="153">
        <v>0</v>
      </c>
      <c r="D8" s="153">
        <v>1</v>
      </c>
      <c r="E8" s="153">
        <v>2</v>
      </c>
      <c r="F8" s="153">
        <v>0</v>
      </c>
      <c r="G8" s="153">
        <f>SUM(B8:F8)</f>
        <v>3</v>
      </c>
      <c r="H8" s="156">
        <v>0</v>
      </c>
    </row>
    <row r="9" spans="1:8" ht="15.75" thickBot="1" x14ac:dyDescent="0.3">
      <c r="A9" s="154" t="s">
        <v>31</v>
      </c>
      <c r="B9" s="154">
        <v>0</v>
      </c>
      <c r="C9" s="154">
        <v>0</v>
      </c>
      <c r="D9" s="154">
        <f>SUM(D3:D8)</f>
        <v>16</v>
      </c>
      <c r="E9" s="155">
        <f>SUM(E3:E8)</f>
        <v>169</v>
      </c>
      <c r="F9" s="155">
        <f>SUM(F3:F8)</f>
        <v>4</v>
      </c>
      <c r="G9" s="155">
        <f>SUM(G3:G8)</f>
        <v>185</v>
      </c>
      <c r="H9" s="157">
        <f>SUM(H3:H8)</f>
        <v>4</v>
      </c>
    </row>
    <row r="10" spans="1:8" x14ac:dyDescent="0.25">
      <c r="A10" s="143"/>
      <c r="B10" s="143"/>
      <c r="C10" s="143"/>
      <c r="D10" s="143"/>
      <c r="E10" s="143"/>
      <c r="F10" s="143"/>
      <c r="G10" s="143"/>
    </row>
    <row r="11" spans="1:8" x14ac:dyDescent="0.25">
      <c r="A11" s="143"/>
      <c r="B11" s="143"/>
      <c r="C11" s="143"/>
      <c r="D11" s="143"/>
      <c r="E11" s="143"/>
      <c r="F11" s="143"/>
      <c r="G11" s="143"/>
    </row>
    <row r="12" spans="1:8" ht="15.75" thickBot="1" x14ac:dyDescent="0.3">
      <c r="A12" s="223" t="s">
        <v>32</v>
      </c>
      <c r="B12" s="223"/>
      <c r="C12" s="223"/>
      <c r="D12" s="223"/>
      <c r="E12" s="223"/>
      <c r="F12" s="223"/>
      <c r="G12" s="223"/>
      <c r="H12" s="223"/>
    </row>
    <row r="13" spans="1:8" ht="26.25" thickBot="1" x14ac:dyDescent="0.3">
      <c r="A13" s="144" t="s">
        <v>19</v>
      </c>
      <c r="B13" s="144" t="s">
        <v>33</v>
      </c>
      <c r="C13" s="144" t="s">
        <v>21</v>
      </c>
      <c r="D13" s="144" t="s">
        <v>22</v>
      </c>
      <c r="E13" s="144" t="s">
        <v>23</v>
      </c>
      <c r="F13" s="144" t="s">
        <v>24</v>
      </c>
      <c r="G13" s="144" t="s">
        <v>25</v>
      </c>
      <c r="H13" s="142" t="s">
        <v>1565</v>
      </c>
    </row>
    <row r="14" spans="1:8" ht="15.75" thickBot="1" x14ac:dyDescent="0.3">
      <c r="A14" s="145" t="s">
        <v>26</v>
      </c>
      <c r="B14" s="146">
        <v>0</v>
      </c>
      <c r="C14" s="146">
        <v>0</v>
      </c>
      <c r="D14" s="146">
        <v>735733.23</v>
      </c>
      <c r="E14" s="146">
        <v>12153525.48</v>
      </c>
      <c r="F14" s="147">
        <v>0</v>
      </c>
      <c r="G14" s="148">
        <f>SUM(B14:F14)</f>
        <v>12889258.710000001</v>
      </c>
      <c r="H14" s="147">
        <v>0</v>
      </c>
    </row>
    <row r="15" spans="1:8" ht="15.75" thickBot="1" x14ac:dyDescent="0.3">
      <c r="A15" s="145" t="s">
        <v>27</v>
      </c>
      <c r="B15" s="146">
        <v>0</v>
      </c>
      <c r="C15" s="146">
        <v>0</v>
      </c>
      <c r="D15" s="146">
        <v>0</v>
      </c>
      <c r="E15" s="147">
        <v>0</v>
      </c>
      <c r="F15" s="147">
        <v>0</v>
      </c>
      <c r="G15" s="146">
        <v>0</v>
      </c>
      <c r="H15" s="147">
        <v>0</v>
      </c>
    </row>
    <row r="16" spans="1:8" ht="15.75" thickBot="1" x14ac:dyDescent="0.3">
      <c r="A16" s="145" t="s">
        <v>28</v>
      </c>
      <c r="B16" s="146">
        <v>0</v>
      </c>
      <c r="C16" s="146">
        <v>0</v>
      </c>
      <c r="D16" s="149">
        <v>0</v>
      </c>
      <c r="E16" s="147">
        <v>156868.19</v>
      </c>
      <c r="F16" s="147">
        <v>0</v>
      </c>
      <c r="G16" s="146">
        <v>156868.19</v>
      </c>
      <c r="H16" s="147">
        <v>0</v>
      </c>
    </row>
    <row r="17" spans="1:8" ht="15.75" thickBot="1" x14ac:dyDescent="0.3">
      <c r="A17" s="145" t="s">
        <v>29</v>
      </c>
      <c r="B17" s="146">
        <v>0</v>
      </c>
      <c r="C17" s="146">
        <v>0</v>
      </c>
      <c r="D17" s="146">
        <v>45932.52</v>
      </c>
      <c r="E17" s="147">
        <v>3328564.59</v>
      </c>
      <c r="F17" s="147">
        <v>0</v>
      </c>
      <c r="G17" s="148">
        <f>SUM(B17:F17)</f>
        <v>3374497.11</v>
      </c>
      <c r="H17" s="147">
        <v>0</v>
      </c>
    </row>
    <row r="18" spans="1:8" ht="15.75" thickBot="1" x14ac:dyDescent="0.3">
      <c r="A18" s="145" t="s">
        <v>30</v>
      </c>
      <c r="B18" s="146">
        <v>0</v>
      </c>
      <c r="C18" s="146">
        <v>0</v>
      </c>
      <c r="D18" s="146">
        <v>0</v>
      </c>
      <c r="E18" s="147">
        <v>0</v>
      </c>
      <c r="F18" s="147">
        <v>75065.84</v>
      </c>
      <c r="G18" s="148">
        <v>0</v>
      </c>
      <c r="H18" s="190">
        <v>75065.84</v>
      </c>
    </row>
    <row r="19" spans="1:8" ht="15.75" thickBot="1" x14ac:dyDescent="0.3">
      <c r="A19" s="145" t="s">
        <v>5</v>
      </c>
      <c r="B19" s="146">
        <v>0</v>
      </c>
      <c r="C19" s="146">
        <v>0</v>
      </c>
      <c r="D19" s="146">
        <v>23205.5</v>
      </c>
      <c r="E19" s="147">
        <v>449710.69</v>
      </c>
      <c r="F19" s="147">
        <v>0</v>
      </c>
      <c r="G19" s="148">
        <f>SUM(B19:F19)</f>
        <v>472916.19</v>
      </c>
      <c r="H19" s="147">
        <v>0</v>
      </c>
    </row>
    <row r="20" spans="1:8" ht="15.75" thickBot="1" x14ac:dyDescent="0.3">
      <c r="A20" s="150" t="s">
        <v>31</v>
      </c>
      <c r="B20" s="151">
        <v>0</v>
      </c>
      <c r="C20" s="151">
        <v>0</v>
      </c>
      <c r="D20" s="159">
        <f>SUM(D14:D19)</f>
        <v>804871.25</v>
      </c>
      <c r="E20" s="151">
        <f>SUM(E14:E19)</f>
        <v>16088668.949999999</v>
      </c>
      <c r="F20" s="151">
        <f>SUM(F14:F19)</f>
        <v>75065.84</v>
      </c>
      <c r="G20" s="159">
        <f>SUM(G14:G19)</f>
        <v>16893540.199999999</v>
      </c>
      <c r="H20" s="158">
        <f>SUM(H14:H19)</f>
        <v>75065.84</v>
      </c>
    </row>
    <row r="21" spans="1:8" x14ac:dyDescent="0.25">
      <c r="G21" s="27"/>
    </row>
  </sheetData>
  <mergeCells count="2">
    <mergeCell ref="A12:H12"/>
    <mergeCell ref="A1:H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01FF-39FD-44BA-8236-9DD5EFD066AA}">
  <dimension ref="A1:K62"/>
  <sheetViews>
    <sheetView topLeftCell="C42" workbookViewId="0">
      <selection activeCell="J58" sqref="J58"/>
    </sheetView>
  </sheetViews>
  <sheetFormatPr defaultColWidth="18.5703125" defaultRowHeight="15" x14ac:dyDescent="0.25"/>
  <cols>
    <col min="2" max="2" width="13.7109375" bestFit="1" customWidth="1"/>
    <col min="3" max="3" width="27.5703125" customWidth="1"/>
    <col min="4" max="4" width="12.28515625" bestFit="1" customWidth="1"/>
    <col min="5" max="5" width="12.5703125" bestFit="1" customWidth="1"/>
    <col min="6" max="6" width="10.5703125" bestFit="1" customWidth="1"/>
    <col min="7" max="8" width="15.85546875" bestFit="1" customWidth="1"/>
    <col min="9" max="9" width="16.8554687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7" t="s">
        <v>119</v>
      </c>
      <c r="B2" s="17" t="s">
        <v>120</v>
      </c>
      <c r="C2" s="16" t="s">
        <v>121</v>
      </c>
      <c r="D2" s="16" t="s">
        <v>122</v>
      </c>
      <c r="E2" s="70">
        <v>2465</v>
      </c>
      <c r="F2" s="71">
        <v>4.9020000000000001</v>
      </c>
      <c r="G2" s="75">
        <v>12083.43</v>
      </c>
      <c r="H2" s="17" t="s">
        <v>124</v>
      </c>
      <c r="I2" s="17" t="s">
        <v>125</v>
      </c>
      <c r="J2" s="17" t="s">
        <v>106</v>
      </c>
      <c r="K2" s="15" t="s">
        <v>1</v>
      </c>
    </row>
    <row r="3" spans="1:11" x14ac:dyDescent="0.25">
      <c r="A3" s="16" t="s">
        <v>231</v>
      </c>
      <c r="B3" s="16" t="s">
        <v>232</v>
      </c>
      <c r="C3" s="16" t="s">
        <v>227</v>
      </c>
      <c r="D3" s="16" t="s">
        <v>122</v>
      </c>
      <c r="E3" s="73">
        <v>2080</v>
      </c>
      <c r="F3" s="74">
        <v>4.8994999999999997</v>
      </c>
      <c r="G3" s="76">
        <v>10190.959999999999</v>
      </c>
      <c r="H3" s="16" t="s">
        <v>234</v>
      </c>
      <c r="I3" s="16" t="s">
        <v>235</v>
      </c>
      <c r="J3" s="16" t="s">
        <v>0</v>
      </c>
      <c r="K3" s="15" t="s">
        <v>1</v>
      </c>
    </row>
    <row r="4" spans="1:11" x14ac:dyDescent="0.25">
      <c r="A4" s="16" t="s">
        <v>236</v>
      </c>
      <c r="B4" s="16" t="s">
        <v>232</v>
      </c>
      <c r="C4" s="16" t="s">
        <v>227</v>
      </c>
      <c r="D4" s="16" t="s">
        <v>122</v>
      </c>
      <c r="E4" s="73">
        <v>3225</v>
      </c>
      <c r="F4" s="74">
        <v>4.8994999999999997</v>
      </c>
      <c r="G4" s="76">
        <v>15800.88</v>
      </c>
      <c r="H4" s="16" t="s">
        <v>237</v>
      </c>
      <c r="I4" s="16" t="s">
        <v>235</v>
      </c>
      <c r="J4" s="16" t="s">
        <v>0</v>
      </c>
      <c r="K4" s="15" t="s">
        <v>1</v>
      </c>
    </row>
    <row r="5" spans="1:11" x14ac:dyDescent="0.25">
      <c r="A5" s="16" t="s">
        <v>238</v>
      </c>
      <c r="B5" s="16" t="s">
        <v>232</v>
      </c>
      <c r="C5" s="16" t="s">
        <v>147</v>
      </c>
      <c r="D5" s="16" t="s">
        <v>122</v>
      </c>
      <c r="E5" s="73">
        <v>3900</v>
      </c>
      <c r="F5" s="74">
        <v>5.0797999999999996</v>
      </c>
      <c r="G5" s="76">
        <v>19811.22</v>
      </c>
      <c r="H5" s="16" t="s">
        <v>240</v>
      </c>
      <c r="I5" s="16" t="s">
        <v>241</v>
      </c>
      <c r="J5" s="16" t="s">
        <v>0</v>
      </c>
      <c r="K5" s="15" t="s">
        <v>1</v>
      </c>
    </row>
    <row r="6" spans="1:11" x14ac:dyDescent="0.25">
      <c r="A6" s="16" t="s">
        <v>242</v>
      </c>
      <c r="B6" s="16" t="s">
        <v>232</v>
      </c>
      <c r="C6" s="16" t="s">
        <v>3</v>
      </c>
      <c r="D6" s="16" t="s">
        <v>243</v>
      </c>
      <c r="E6" s="73">
        <v>2600</v>
      </c>
      <c r="F6" s="74">
        <v>5.4390000000000001</v>
      </c>
      <c r="G6" s="76">
        <v>14141.4</v>
      </c>
      <c r="H6" s="16" t="s">
        <v>245</v>
      </c>
      <c r="I6" s="16" t="s">
        <v>246</v>
      </c>
      <c r="J6" s="16" t="s">
        <v>0</v>
      </c>
      <c r="K6" s="15" t="s">
        <v>1</v>
      </c>
    </row>
    <row r="7" spans="1:11" x14ac:dyDescent="0.25">
      <c r="A7" s="16" t="s">
        <v>247</v>
      </c>
      <c r="B7" s="16" t="s">
        <v>232</v>
      </c>
      <c r="C7" s="16" t="s">
        <v>147</v>
      </c>
      <c r="D7" s="16" t="s">
        <v>122</v>
      </c>
      <c r="E7" s="73">
        <v>4500</v>
      </c>
      <c r="F7" s="74">
        <v>4.8460000000000001</v>
      </c>
      <c r="G7" s="76">
        <v>21807</v>
      </c>
      <c r="H7" s="16" t="s">
        <v>248</v>
      </c>
      <c r="I7" s="16" t="s">
        <v>246</v>
      </c>
      <c r="J7" s="16" t="s">
        <v>0</v>
      </c>
      <c r="K7" s="15" t="s">
        <v>1</v>
      </c>
    </row>
    <row r="8" spans="1:11" x14ac:dyDescent="0.25">
      <c r="A8" s="17" t="s">
        <v>249</v>
      </c>
      <c r="B8" s="17" t="s">
        <v>120</v>
      </c>
      <c r="C8" s="16" t="s">
        <v>3</v>
      </c>
      <c r="D8" s="17" t="s">
        <v>250</v>
      </c>
      <c r="E8" s="70">
        <v>2286.4</v>
      </c>
      <c r="F8" s="71">
        <v>4.8994999999999997</v>
      </c>
      <c r="G8" s="75">
        <v>11202.21</v>
      </c>
      <c r="H8" s="17" t="s">
        <v>252</v>
      </c>
      <c r="I8" s="17" t="s">
        <v>253</v>
      </c>
      <c r="J8" s="17" t="s">
        <v>106</v>
      </c>
      <c r="K8" s="15" t="s">
        <v>1</v>
      </c>
    </row>
    <row r="9" spans="1:11" x14ac:dyDescent="0.25">
      <c r="A9" s="16" t="s">
        <v>254</v>
      </c>
      <c r="B9" s="16" t="s">
        <v>232</v>
      </c>
      <c r="C9" s="16" t="s">
        <v>3</v>
      </c>
      <c r="D9" s="16" t="s">
        <v>243</v>
      </c>
      <c r="E9" s="73">
        <v>2700</v>
      </c>
      <c r="F9" s="74">
        <v>5.6349999999999998</v>
      </c>
      <c r="G9" s="76">
        <v>15214.5</v>
      </c>
      <c r="H9" s="16" t="s">
        <v>255</v>
      </c>
      <c r="I9" s="16" t="s">
        <v>156</v>
      </c>
      <c r="J9" s="16" t="s">
        <v>0</v>
      </c>
      <c r="K9" s="15" t="s">
        <v>1</v>
      </c>
    </row>
    <row r="10" spans="1:11" x14ac:dyDescent="0.25">
      <c r="A10" s="16" t="s">
        <v>256</v>
      </c>
      <c r="B10" s="16" t="s">
        <v>232</v>
      </c>
      <c r="C10" s="16" t="s">
        <v>3</v>
      </c>
      <c r="D10" s="16" t="s">
        <v>243</v>
      </c>
      <c r="E10" s="73">
        <v>2430</v>
      </c>
      <c r="F10" s="74">
        <v>5.6349999999999998</v>
      </c>
      <c r="G10" s="76">
        <v>13693.05</v>
      </c>
      <c r="H10" s="16" t="s">
        <v>257</v>
      </c>
      <c r="I10" s="16" t="s">
        <v>156</v>
      </c>
      <c r="J10" s="16" t="s">
        <v>0</v>
      </c>
      <c r="K10" s="15" t="s">
        <v>1</v>
      </c>
    </row>
    <row r="11" spans="1:11" x14ac:dyDescent="0.25">
      <c r="A11" s="16" t="s">
        <v>258</v>
      </c>
      <c r="B11" s="16" t="s">
        <v>232</v>
      </c>
      <c r="C11" s="16" t="s">
        <v>147</v>
      </c>
      <c r="D11" s="16" t="s">
        <v>122</v>
      </c>
      <c r="E11" s="73">
        <v>1200</v>
      </c>
      <c r="F11" s="74">
        <v>4.84</v>
      </c>
      <c r="G11" s="76">
        <v>5808</v>
      </c>
      <c r="H11" s="16" t="s">
        <v>260</v>
      </c>
      <c r="I11" s="16" t="s">
        <v>261</v>
      </c>
      <c r="J11" s="16" t="s">
        <v>0</v>
      </c>
      <c r="K11" s="15" t="s">
        <v>1</v>
      </c>
    </row>
    <row r="12" spans="1:11" x14ac:dyDescent="0.25">
      <c r="A12" s="16" t="s">
        <v>262</v>
      </c>
      <c r="B12" s="16" t="s">
        <v>232</v>
      </c>
      <c r="C12" s="16" t="s">
        <v>147</v>
      </c>
      <c r="D12" s="16" t="s">
        <v>122</v>
      </c>
      <c r="E12" s="73">
        <v>2000</v>
      </c>
      <c r="F12" s="74">
        <v>4.84</v>
      </c>
      <c r="G12" s="76">
        <v>9680</v>
      </c>
      <c r="H12" s="16" t="s">
        <v>263</v>
      </c>
      <c r="I12" s="16" t="s">
        <v>261</v>
      </c>
      <c r="J12" s="16" t="s">
        <v>0</v>
      </c>
      <c r="K12" s="15" t="s">
        <v>1</v>
      </c>
    </row>
    <row r="13" spans="1:11" x14ac:dyDescent="0.25">
      <c r="A13" s="16" t="s">
        <v>354</v>
      </c>
      <c r="B13" s="16" t="s">
        <v>232</v>
      </c>
      <c r="C13" s="16" t="s">
        <v>147</v>
      </c>
      <c r="D13" s="16" t="s">
        <v>122</v>
      </c>
      <c r="E13" s="73">
        <v>1200</v>
      </c>
      <c r="F13" s="74">
        <v>5.0053000000000001</v>
      </c>
      <c r="G13" s="76">
        <v>6006.36</v>
      </c>
      <c r="H13" s="16" t="s">
        <v>356</v>
      </c>
      <c r="I13" s="16" t="s">
        <v>357</v>
      </c>
      <c r="J13" s="16" t="s">
        <v>0</v>
      </c>
      <c r="K13" s="15" t="s">
        <v>1</v>
      </c>
    </row>
    <row r="14" spans="1:11" x14ac:dyDescent="0.25">
      <c r="A14" s="16" t="s">
        <v>358</v>
      </c>
      <c r="B14" s="16" t="s">
        <v>232</v>
      </c>
      <c r="C14" s="16" t="s">
        <v>3</v>
      </c>
      <c r="D14" s="16" t="s">
        <v>243</v>
      </c>
      <c r="E14" s="73">
        <v>2200</v>
      </c>
      <c r="F14" s="74">
        <v>5.58</v>
      </c>
      <c r="G14" s="76">
        <v>12276</v>
      </c>
      <c r="H14" s="16" t="s">
        <v>360</v>
      </c>
      <c r="I14" s="16" t="s">
        <v>239</v>
      </c>
      <c r="J14" s="16" t="s">
        <v>0</v>
      </c>
      <c r="K14" s="15" t="s">
        <v>1</v>
      </c>
    </row>
    <row r="15" spans="1:11" x14ac:dyDescent="0.25">
      <c r="A15" s="16" t="s">
        <v>374</v>
      </c>
      <c r="B15" s="16" t="s">
        <v>232</v>
      </c>
      <c r="C15" s="16" t="s">
        <v>147</v>
      </c>
      <c r="D15" s="16" t="s">
        <v>122</v>
      </c>
      <c r="E15" s="73">
        <v>1750</v>
      </c>
      <c r="F15" s="74">
        <v>5.22</v>
      </c>
      <c r="G15" s="76">
        <v>9135</v>
      </c>
      <c r="H15" s="16" t="s">
        <v>375</v>
      </c>
      <c r="I15" s="16" t="s">
        <v>191</v>
      </c>
      <c r="J15" s="16" t="s">
        <v>0</v>
      </c>
      <c r="K15" s="15" t="s">
        <v>1</v>
      </c>
    </row>
    <row r="16" spans="1:11" x14ac:dyDescent="0.25">
      <c r="A16" s="16" t="s">
        <v>376</v>
      </c>
      <c r="B16" s="16" t="s">
        <v>232</v>
      </c>
      <c r="C16" s="16" t="s">
        <v>3</v>
      </c>
      <c r="D16" s="16" t="s">
        <v>243</v>
      </c>
      <c r="E16" s="73">
        <v>2100</v>
      </c>
      <c r="F16" s="74">
        <v>5.67</v>
      </c>
      <c r="G16" s="76">
        <v>11907</v>
      </c>
      <c r="H16" s="16" t="s">
        <v>377</v>
      </c>
      <c r="I16" s="16" t="s">
        <v>191</v>
      </c>
      <c r="J16" s="16" t="s">
        <v>0</v>
      </c>
      <c r="K16" s="15" t="s">
        <v>1</v>
      </c>
    </row>
    <row r="17" spans="1:11" x14ac:dyDescent="0.25">
      <c r="A17" s="16" t="s">
        <v>378</v>
      </c>
      <c r="B17" s="16" t="s">
        <v>232</v>
      </c>
      <c r="C17" s="16" t="s">
        <v>227</v>
      </c>
      <c r="D17" s="16" t="s">
        <v>122</v>
      </c>
      <c r="E17" s="73">
        <v>3225</v>
      </c>
      <c r="F17" s="74">
        <v>5.2649999999999997</v>
      </c>
      <c r="G17" s="76">
        <v>16979.62</v>
      </c>
      <c r="H17" s="16" t="s">
        <v>380</v>
      </c>
      <c r="I17" s="16" t="s">
        <v>381</v>
      </c>
      <c r="J17" s="16" t="s">
        <v>0</v>
      </c>
      <c r="K17" s="15" t="s">
        <v>1</v>
      </c>
    </row>
    <row r="18" spans="1:11" x14ac:dyDescent="0.25">
      <c r="A18" s="16" t="s">
        <v>382</v>
      </c>
      <c r="B18" s="16" t="s">
        <v>232</v>
      </c>
      <c r="C18" s="16" t="s">
        <v>282</v>
      </c>
      <c r="D18" s="16" t="s">
        <v>122</v>
      </c>
      <c r="E18" s="73">
        <v>1805</v>
      </c>
      <c r="F18" s="74">
        <v>5.1740000000000004</v>
      </c>
      <c r="G18" s="76">
        <v>9339.07</v>
      </c>
      <c r="H18" s="16" t="s">
        <v>384</v>
      </c>
      <c r="I18" s="16" t="s">
        <v>266</v>
      </c>
      <c r="J18" s="16" t="s">
        <v>0</v>
      </c>
      <c r="K18" s="15" t="s">
        <v>1</v>
      </c>
    </row>
    <row r="19" spans="1:11" x14ac:dyDescent="0.25">
      <c r="A19" s="16" t="s">
        <v>385</v>
      </c>
      <c r="B19" s="16" t="s">
        <v>232</v>
      </c>
      <c r="C19" s="16" t="s">
        <v>227</v>
      </c>
      <c r="D19" s="16" t="s">
        <v>122</v>
      </c>
      <c r="E19" s="73">
        <v>2483.25</v>
      </c>
      <c r="F19" s="74">
        <v>5.1870000000000003</v>
      </c>
      <c r="G19" s="76">
        <v>12880.61</v>
      </c>
      <c r="H19" s="16" t="s">
        <v>387</v>
      </c>
      <c r="I19" s="16" t="s">
        <v>388</v>
      </c>
      <c r="J19" s="16" t="s">
        <v>0</v>
      </c>
      <c r="K19" s="15" t="s">
        <v>1</v>
      </c>
    </row>
    <row r="20" spans="1:11" x14ac:dyDescent="0.25">
      <c r="A20" s="16" t="s">
        <v>395</v>
      </c>
      <c r="B20" s="16" t="s">
        <v>232</v>
      </c>
      <c r="C20" s="16" t="s">
        <v>227</v>
      </c>
      <c r="D20" s="16" t="s">
        <v>122</v>
      </c>
      <c r="E20" s="73">
        <v>3225</v>
      </c>
      <c r="F20" s="74">
        <v>5.1070000000000002</v>
      </c>
      <c r="G20" s="76">
        <v>16470.07</v>
      </c>
      <c r="H20" s="16" t="s">
        <v>397</v>
      </c>
      <c r="I20" s="16" t="s">
        <v>398</v>
      </c>
      <c r="J20" s="16" t="s">
        <v>0</v>
      </c>
      <c r="K20" s="15" t="s">
        <v>1</v>
      </c>
    </row>
    <row r="21" spans="1:11" x14ac:dyDescent="0.25">
      <c r="A21" s="16" t="s">
        <v>399</v>
      </c>
      <c r="B21" s="16" t="s">
        <v>232</v>
      </c>
      <c r="C21" s="16" t="s">
        <v>3</v>
      </c>
      <c r="D21" s="16" t="s">
        <v>122</v>
      </c>
      <c r="E21" s="73">
        <v>2532.08</v>
      </c>
      <c r="F21" s="74">
        <v>5.1070000000000002</v>
      </c>
      <c r="G21" s="76">
        <v>12931.33</v>
      </c>
      <c r="H21" s="16" t="s">
        <v>400</v>
      </c>
      <c r="I21" s="16" t="s">
        <v>398</v>
      </c>
      <c r="J21" s="16" t="s">
        <v>0</v>
      </c>
      <c r="K21" s="15" t="s">
        <v>1</v>
      </c>
    </row>
    <row r="22" spans="1:11" x14ac:dyDescent="0.25">
      <c r="A22" s="16" t="s">
        <v>401</v>
      </c>
      <c r="B22" s="16" t="s">
        <v>232</v>
      </c>
      <c r="C22" s="16" t="s">
        <v>227</v>
      </c>
      <c r="D22" s="16" t="s">
        <v>122</v>
      </c>
      <c r="E22" s="73">
        <v>2020</v>
      </c>
      <c r="F22" s="74">
        <v>5.125</v>
      </c>
      <c r="G22" s="76">
        <v>10352.5</v>
      </c>
      <c r="H22" s="16" t="s">
        <v>402</v>
      </c>
      <c r="I22" s="16" t="s">
        <v>398</v>
      </c>
      <c r="J22" s="16" t="s">
        <v>0</v>
      </c>
      <c r="K22" s="15" t="s">
        <v>1</v>
      </c>
    </row>
    <row r="23" spans="1:11" x14ac:dyDescent="0.25">
      <c r="A23" s="16" t="s">
        <v>403</v>
      </c>
      <c r="B23" s="16" t="s">
        <v>232</v>
      </c>
      <c r="C23" s="16" t="s">
        <v>227</v>
      </c>
      <c r="D23" s="16" t="s">
        <v>122</v>
      </c>
      <c r="E23" s="73">
        <v>3225</v>
      </c>
      <c r="F23" s="74">
        <v>5.1379999999999999</v>
      </c>
      <c r="G23" s="76">
        <v>16570.05</v>
      </c>
      <c r="H23" s="16" t="s">
        <v>405</v>
      </c>
      <c r="I23" s="16" t="s">
        <v>406</v>
      </c>
      <c r="J23" s="16" t="s">
        <v>0</v>
      </c>
      <c r="K23" s="15" t="s">
        <v>1</v>
      </c>
    </row>
    <row r="24" spans="1:11" x14ac:dyDescent="0.25">
      <c r="A24" s="16" t="s">
        <v>407</v>
      </c>
      <c r="B24" s="16" t="s">
        <v>232</v>
      </c>
      <c r="C24" s="16" t="s">
        <v>227</v>
      </c>
      <c r="D24" s="16" t="s">
        <v>122</v>
      </c>
      <c r="E24" s="73">
        <v>3225</v>
      </c>
      <c r="F24" s="74">
        <v>5.0789999999999997</v>
      </c>
      <c r="G24" s="76">
        <v>16379.77</v>
      </c>
      <c r="H24" s="16" t="s">
        <v>409</v>
      </c>
      <c r="I24" s="16" t="s">
        <v>410</v>
      </c>
      <c r="J24" s="16" t="s">
        <v>0</v>
      </c>
      <c r="K24" s="15" t="s">
        <v>1</v>
      </c>
    </row>
    <row r="25" spans="1:11" x14ac:dyDescent="0.25">
      <c r="A25" s="16" t="s">
        <v>439</v>
      </c>
      <c r="B25" s="16" t="s">
        <v>232</v>
      </c>
      <c r="C25" s="16" t="s">
        <v>3</v>
      </c>
      <c r="D25" s="16" t="s">
        <v>243</v>
      </c>
      <c r="E25" s="73">
        <v>2600</v>
      </c>
      <c r="F25" s="74">
        <v>5.5659999999999998</v>
      </c>
      <c r="G25" s="76">
        <v>14471.6</v>
      </c>
      <c r="H25" s="16" t="s">
        <v>440</v>
      </c>
      <c r="I25" s="16" t="s">
        <v>312</v>
      </c>
      <c r="J25" s="16" t="s">
        <v>0</v>
      </c>
      <c r="K25" s="15" t="s">
        <v>1</v>
      </c>
    </row>
    <row r="26" spans="1:11" x14ac:dyDescent="0.25">
      <c r="A26" s="16" t="s">
        <v>441</v>
      </c>
      <c r="B26" s="16" t="s">
        <v>232</v>
      </c>
      <c r="C26" s="16" t="s">
        <v>227</v>
      </c>
      <c r="D26" s="16" t="s">
        <v>122</v>
      </c>
      <c r="E26" s="73">
        <v>3225</v>
      </c>
      <c r="F26" s="74">
        <v>4.8994999999999997</v>
      </c>
      <c r="G26" s="76">
        <v>15800.88</v>
      </c>
      <c r="H26" s="16" t="s">
        <v>442</v>
      </c>
      <c r="I26" s="16" t="s">
        <v>323</v>
      </c>
      <c r="J26" s="16" t="s">
        <v>0</v>
      </c>
      <c r="K26" s="15" t="s">
        <v>1</v>
      </c>
    </row>
    <row r="27" spans="1:11" x14ac:dyDescent="0.25">
      <c r="A27" s="16" t="s">
        <v>443</v>
      </c>
      <c r="B27" s="16" t="s">
        <v>232</v>
      </c>
      <c r="C27" s="16" t="s">
        <v>279</v>
      </c>
      <c r="D27" s="16" t="s">
        <v>122</v>
      </c>
      <c r="E27" s="73">
        <v>2500</v>
      </c>
      <c r="F27" s="74">
        <v>4.8890000000000002</v>
      </c>
      <c r="G27" s="76">
        <v>12222.5</v>
      </c>
      <c r="H27" s="16" t="s">
        <v>444</v>
      </c>
      <c r="I27" s="16" t="s">
        <v>235</v>
      </c>
      <c r="J27" s="16" t="s">
        <v>0</v>
      </c>
      <c r="K27" s="15" t="s">
        <v>1</v>
      </c>
    </row>
    <row r="28" spans="1:11" x14ac:dyDescent="0.25">
      <c r="A28" s="16" t="s">
        <v>445</v>
      </c>
      <c r="B28" s="16" t="s">
        <v>232</v>
      </c>
      <c r="C28" s="16" t="s">
        <v>446</v>
      </c>
      <c r="D28" s="16" t="s">
        <v>160</v>
      </c>
      <c r="E28" s="73">
        <v>1190</v>
      </c>
      <c r="F28" s="74">
        <v>5.3944000000000001</v>
      </c>
      <c r="G28" s="76">
        <v>6419.33</v>
      </c>
      <c r="H28" s="16" t="s">
        <v>447</v>
      </c>
      <c r="I28" s="16" t="s">
        <v>372</v>
      </c>
      <c r="J28" s="16" t="s">
        <v>0</v>
      </c>
      <c r="K28" s="15" t="s">
        <v>1</v>
      </c>
    </row>
    <row r="29" spans="1:11" x14ac:dyDescent="0.25">
      <c r="A29" s="16" t="s">
        <v>448</v>
      </c>
      <c r="B29" s="16" t="s">
        <v>232</v>
      </c>
      <c r="C29" s="16" t="s">
        <v>449</v>
      </c>
      <c r="D29" s="16" t="s">
        <v>122</v>
      </c>
      <c r="E29" s="73">
        <v>1627.5</v>
      </c>
      <c r="F29" s="74">
        <v>4.8890000000000002</v>
      </c>
      <c r="G29" s="76">
        <v>7956.84</v>
      </c>
      <c r="H29" s="16" t="s">
        <v>450</v>
      </c>
      <c r="I29" s="16" t="s">
        <v>235</v>
      </c>
      <c r="J29" s="16" t="s">
        <v>0</v>
      </c>
      <c r="K29" s="15" t="s">
        <v>1</v>
      </c>
    </row>
    <row r="30" spans="1:11" x14ac:dyDescent="0.25">
      <c r="A30" s="16" t="s">
        <v>451</v>
      </c>
      <c r="B30" s="16" t="s">
        <v>232</v>
      </c>
      <c r="C30" s="16" t="s">
        <v>147</v>
      </c>
      <c r="D30" s="16" t="s">
        <v>122</v>
      </c>
      <c r="E30" s="73">
        <v>500</v>
      </c>
      <c r="F30" s="74">
        <v>4.8354999999999997</v>
      </c>
      <c r="G30" s="76">
        <v>2417.75</v>
      </c>
      <c r="H30" s="16" t="s">
        <v>452</v>
      </c>
      <c r="I30" s="16" t="s">
        <v>246</v>
      </c>
      <c r="J30" s="16" t="s">
        <v>0</v>
      </c>
      <c r="K30" s="15" t="s">
        <v>1</v>
      </c>
    </row>
    <row r="31" spans="1:11" x14ac:dyDescent="0.25">
      <c r="A31" s="16" t="s">
        <v>453</v>
      </c>
      <c r="B31" s="16" t="s">
        <v>232</v>
      </c>
      <c r="C31" s="16" t="s">
        <v>3</v>
      </c>
      <c r="D31" s="16" t="s">
        <v>243</v>
      </c>
      <c r="E31" s="73">
        <v>2100</v>
      </c>
      <c r="F31" s="74">
        <v>5.36</v>
      </c>
      <c r="G31" s="76">
        <v>11256</v>
      </c>
      <c r="H31" s="16" t="s">
        <v>455</v>
      </c>
      <c r="I31" s="16" t="s">
        <v>456</v>
      </c>
      <c r="J31" s="16" t="s">
        <v>0</v>
      </c>
      <c r="K31" s="15" t="s">
        <v>1</v>
      </c>
    </row>
    <row r="32" spans="1:11" x14ac:dyDescent="0.25">
      <c r="A32" s="16" t="s">
        <v>457</v>
      </c>
      <c r="B32" s="16" t="s">
        <v>232</v>
      </c>
      <c r="C32" s="16" t="s">
        <v>121</v>
      </c>
      <c r="D32" s="16" t="s">
        <v>122</v>
      </c>
      <c r="E32" s="73">
        <v>2465</v>
      </c>
      <c r="F32" s="74">
        <v>4.819</v>
      </c>
      <c r="G32" s="76">
        <v>11878.83</v>
      </c>
      <c r="H32" s="16" t="s">
        <v>459</v>
      </c>
      <c r="I32" s="16" t="s">
        <v>460</v>
      </c>
      <c r="J32" s="16" t="s">
        <v>0</v>
      </c>
      <c r="K32" s="15" t="s">
        <v>1</v>
      </c>
    </row>
    <row r="33" spans="1:11" x14ac:dyDescent="0.25">
      <c r="A33" s="16" t="s">
        <v>461</v>
      </c>
      <c r="B33" s="16" t="s">
        <v>232</v>
      </c>
      <c r="C33" s="16" t="s">
        <v>3</v>
      </c>
      <c r="D33" s="16" t="s">
        <v>243</v>
      </c>
      <c r="E33" s="73">
        <v>2000</v>
      </c>
      <c r="F33" s="74">
        <v>5.4080000000000004</v>
      </c>
      <c r="G33" s="76">
        <v>10816</v>
      </c>
      <c r="H33" s="16" t="s">
        <v>463</v>
      </c>
      <c r="I33" s="16" t="s">
        <v>464</v>
      </c>
      <c r="J33" s="16" t="s">
        <v>0</v>
      </c>
      <c r="K33" s="15" t="s">
        <v>1</v>
      </c>
    </row>
    <row r="34" spans="1:11" x14ac:dyDescent="0.25">
      <c r="A34" s="16" t="s">
        <v>465</v>
      </c>
      <c r="B34" s="16" t="s">
        <v>232</v>
      </c>
      <c r="C34" s="16" t="s">
        <v>147</v>
      </c>
      <c r="D34" s="16" t="s">
        <v>122</v>
      </c>
      <c r="E34" s="73">
        <v>2850</v>
      </c>
      <c r="F34" s="74">
        <v>4.7645</v>
      </c>
      <c r="G34" s="76">
        <v>13578.82</v>
      </c>
      <c r="H34" s="16" t="s">
        <v>467</v>
      </c>
      <c r="I34" s="16" t="s">
        <v>468</v>
      </c>
      <c r="J34" s="16" t="s">
        <v>0</v>
      </c>
      <c r="K34" s="15" t="s">
        <v>1</v>
      </c>
    </row>
    <row r="35" spans="1:11" x14ac:dyDescent="0.25">
      <c r="A35" s="16" t="s">
        <v>469</v>
      </c>
      <c r="B35" s="16" t="s">
        <v>232</v>
      </c>
      <c r="C35" s="16" t="s">
        <v>227</v>
      </c>
      <c r="D35" s="16" t="s">
        <v>122</v>
      </c>
      <c r="E35" s="73">
        <v>3225</v>
      </c>
      <c r="F35" s="74">
        <v>5.0270000000000001</v>
      </c>
      <c r="G35" s="76">
        <v>16212.07</v>
      </c>
      <c r="H35" s="16" t="s">
        <v>470</v>
      </c>
      <c r="I35" s="16" t="s">
        <v>427</v>
      </c>
      <c r="J35" s="16" t="s">
        <v>0</v>
      </c>
      <c r="K35" s="15" t="s">
        <v>1</v>
      </c>
    </row>
    <row r="36" spans="1:11" x14ac:dyDescent="0.25">
      <c r="A36" s="16" t="s">
        <v>471</v>
      </c>
      <c r="B36" s="16" t="s">
        <v>232</v>
      </c>
      <c r="C36" s="16" t="s">
        <v>147</v>
      </c>
      <c r="D36" s="16" t="s">
        <v>122</v>
      </c>
      <c r="E36" s="73">
        <v>2000</v>
      </c>
      <c r="F36" s="74">
        <v>5.0129999999999999</v>
      </c>
      <c r="G36" s="76">
        <v>10026</v>
      </c>
      <c r="H36" s="16" t="s">
        <v>473</v>
      </c>
      <c r="I36" s="16" t="s">
        <v>130</v>
      </c>
      <c r="J36" s="16" t="s">
        <v>0</v>
      </c>
      <c r="K36" s="15" t="s">
        <v>1</v>
      </c>
    </row>
    <row r="37" spans="1:11" x14ac:dyDescent="0.25">
      <c r="A37" s="16" t="s">
        <v>474</v>
      </c>
      <c r="B37" s="16" t="s">
        <v>232</v>
      </c>
      <c r="C37" s="16" t="s">
        <v>3</v>
      </c>
      <c r="D37" s="16" t="s">
        <v>243</v>
      </c>
      <c r="E37" s="73">
        <v>2500</v>
      </c>
      <c r="F37" s="74">
        <v>5.4569999999999999</v>
      </c>
      <c r="G37" s="76">
        <v>13642.5</v>
      </c>
      <c r="H37" s="16" t="s">
        <v>476</v>
      </c>
      <c r="I37" s="16" t="s">
        <v>477</v>
      </c>
      <c r="J37" s="16" t="s">
        <v>0</v>
      </c>
      <c r="K37" s="15" t="s">
        <v>1</v>
      </c>
    </row>
    <row r="38" spans="1:11" x14ac:dyDescent="0.25">
      <c r="A38" s="16" t="s">
        <v>478</v>
      </c>
      <c r="B38" s="16" t="s">
        <v>232</v>
      </c>
      <c r="C38" s="16" t="s">
        <v>3</v>
      </c>
      <c r="D38" s="16" t="s">
        <v>243</v>
      </c>
      <c r="E38" s="73">
        <v>2100</v>
      </c>
      <c r="F38" s="74">
        <v>5.54</v>
      </c>
      <c r="G38" s="76">
        <v>11634</v>
      </c>
      <c r="H38" s="16" t="s">
        <v>480</v>
      </c>
      <c r="I38" s="16" t="s">
        <v>425</v>
      </c>
      <c r="J38" s="16" t="s">
        <v>0</v>
      </c>
      <c r="K38" s="15" t="s">
        <v>1</v>
      </c>
    </row>
    <row r="39" spans="1:11" x14ac:dyDescent="0.25">
      <c r="A39" s="16" t="s">
        <v>481</v>
      </c>
      <c r="B39" s="16" t="s">
        <v>232</v>
      </c>
      <c r="C39" s="16" t="s">
        <v>298</v>
      </c>
      <c r="D39" s="16" t="s">
        <v>122</v>
      </c>
      <c r="E39" s="73">
        <v>2865</v>
      </c>
      <c r="F39" s="74">
        <v>5.0170000000000003</v>
      </c>
      <c r="G39" s="76">
        <v>14373.7</v>
      </c>
      <c r="H39" s="16" t="s">
        <v>482</v>
      </c>
      <c r="I39" s="16" t="s">
        <v>475</v>
      </c>
      <c r="J39" s="16" t="s">
        <v>0</v>
      </c>
      <c r="K39" s="15" t="s">
        <v>1</v>
      </c>
    </row>
    <row r="40" spans="1:11" x14ac:dyDescent="0.25">
      <c r="A40" s="16" t="s">
        <v>483</v>
      </c>
      <c r="B40" s="16" t="s">
        <v>232</v>
      </c>
      <c r="C40" s="16" t="s">
        <v>3</v>
      </c>
      <c r="D40" s="16" t="s">
        <v>243</v>
      </c>
      <c r="E40" s="73">
        <v>2300</v>
      </c>
      <c r="F40" s="74">
        <v>5.4698000000000002</v>
      </c>
      <c r="G40" s="76">
        <v>12580.54</v>
      </c>
      <c r="H40" s="16" t="s">
        <v>484</v>
      </c>
      <c r="I40" s="16" t="s">
        <v>431</v>
      </c>
      <c r="J40" s="16" t="s">
        <v>0</v>
      </c>
      <c r="K40" s="15" t="s">
        <v>1</v>
      </c>
    </row>
    <row r="41" spans="1:11" x14ac:dyDescent="0.25">
      <c r="A41" s="16" t="s">
        <v>485</v>
      </c>
      <c r="B41" s="16" t="s">
        <v>232</v>
      </c>
      <c r="C41" s="16" t="s">
        <v>282</v>
      </c>
      <c r="D41" s="16" t="s">
        <v>122</v>
      </c>
      <c r="E41" s="73">
        <v>2495</v>
      </c>
      <c r="F41" s="74">
        <v>4.9111000000000002</v>
      </c>
      <c r="G41" s="76">
        <v>12253.19</v>
      </c>
      <c r="H41" s="16" t="s">
        <v>486</v>
      </c>
      <c r="I41" s="16" t="s">
        <v>431</v>
      </c>
      <c r="J41" s="16" t="s">
        <v>0</v>
      </c>
      <c r="K41" s="15" t="s">
        <v>1</v>
      </c>
    </row>
    <row r="42" spans="1:11" x14ac:dyDescent="0.25">
      <c r="A42" s="16" t="s">
        <v>487</v>
      </c>
      <c r="B42" s="16" t="s">
        <v>232</v>
      </c>
      <c r="C42" s="16" t="s">
        <v>3</v>
      </c>
      <c r="D42" s="16" t="s">
        <v>243</v>
      </c>
      <c r="E42" s="73">
        <v>1150</v>
      </c>
      <c r="F42" s="74">
        <v>5.4349999999999996</v>
      </c>
      <c r="G42" s="76">
        <v>6250.25</v>
      </c>
      <c r="H42" s="16" t="s">
        <v>489</v>
      </c>
      <c r="I42" s="16" t="s">
        <v>490</v>
      </c>
      <c r="J42" s="16" t="s">
        <v>0</v>
      </c>
      <c r="K42" s="15" t="s">
        <v>1</v>
      </c>
    </row>
    <row r="43" spans="1:11" x14ac:dyDescent="0.25">
      <c r="A43" s="16" t="s">
        <v>491</v>
      </c>
      <c r="B43" s="16" t="s">
        <v>232</v>
      </c>
      <c r="C43" s="16" t="s">
        <v>449</v>
      </c>
      <c r="D43" s="16" t="s">
        <v>122</v>
      </c>
      <c r="E43" s="73">
        <v>2885</v>
      </c>
      <c r="F43" s="74">
        <v>4.9279999999999999</v>
      </c>
      <c r="G43" s="76">
        <v>14217.28</v>
      </c>
      <c r="H43" s="16" t="s">
        <v>492</v>
      </c>
      <c r="I43" s="16" t="s">
        <v>490</v>
      </c>
      <c r="J43" s="16" t="s">
        <v>0</v>
      </c>
      <c r="K43" s="15" t="s">
        <v>1</v>
      </c>
    </row>
    <row r="44" spans="1:11" x14ac:dyDescent="0.25">
      <c r="A44" s="16" t="s">
        <v>493</v>
      </c>
      <c r="B44" s="16" t="s">
        <v>232</v>
      </c>
      <c r="C44" s="16" t="s">
        <v>449</v>
      </c>
      <c r="D44" s="16" t="s">
        <v>122</v>
      </c>
      <c r="E44" s="73">
        <v>1820</v>
      </c>
      <c r="F44" s="74">
        <v>5.07</v>
      </c>
      <c r="G44" s="76">
        <v>9227.4</v>
      </c>
      <c r="H44" s="16" t="s">
        <v>495</v>
      </c>
      <c r="I44" s="16" t="s">
        <v>496</v>
      </c>
      <c r="J44" s="16" t="s">
        <v>0</v>
      </c>
      <c r="K44" s="15" t="s">
        <v>1</v>
      </c>
    </row>
    <row r="45" spans="1:11" x14ac:dyDescent="0.25">
      <c r="A45" s="16" t="s">
        <v>497</v>
      </c>
      <c r="B45" s="16" t="s">
        <v>232</v>
      </c>
      <c r="C45" s="16" t="s">
        <v>227</v>
      </c>
      <c r="D45" s="16" t="s">
        <v>122</v>
      </c>
      <c r="E45" s="73">
        <v>3225</v>
      </c>
      <c r="F45" s="74">
        <v>5.1639999999999997</v>
      </c>
      <c r="G45" s="76">
        <v>16653.900000000001</v>
      </c>
      <c r="H45" s="16" t="s">
        <v>498</v>
      </c>
      <c r="I45" s="16" t="s">
        <v>156</v>
      </c>
      <c r="J45" s="16" t="s">
        <v>0</v>
      </c>
      <c r="K45" s="15" t="s">
        <v>1</v>
      </c>
    </row>
    <row r="46" spans="1:11" x14ac:dyDescent="0.25">
      <c r="A46" s="16" t="s">
        <v>501</v>
      </c>
      <c r="B46" s="16" t="s">
        <v>232</v>
      </c>
      <c r="C46" s="16" t="s">
        <v>227</v>
      </c>
      <c r="D46" s="16" t="s">
        <v>122</v>
      </c>
      <c r="E46" s="73">
        <v>2902.5</v>
      </c>
      <c r="F46" s="74">
        <v>5.1639999999999997</v>
      </c>
      <c r="G46" s="76">
        <v>14988.51</v>
      </c>
      <c r="H46" s="16" t="s">
        <v>502</v>
      </c>
      <c r="I46" s="16" t="s">
        <v>156</v>
      </c>
      <c r="J46" s="16" t="s">
        <v>0</v>
      </c>
      <c r="K46" s="15" t="s">
        <v>1</v>
      </c>
    </row>
    <row r="47" spans="1:11" x14ac:dyDescent="0.25">
      <c r="A47" s="16" t="s">
        <v>503</v>
      </c>
      <c r="B47" s="16" t="s">
        <v>232</v>
      </c>
      <c r="C47" s="16" t="s">
        <v>3</v>
      </c>
      <c r="D47" s="16" t="s">
        <v>243</v>
      </c>
      <c r="E47" s="73">
        <v>2340</v>
      </c>
      <c r="F47" s="74">
        <v>5.4509999999999996</v>
      </c>
      <c r="G47" s="76">
        <v>12755.34</v>
      </c>
      <c r="H47" s="16" t="s">
        <v>505</v>
      </c>
      <c r="I47" s="16" t="s">
        <v>506</v>
      </c>
      <c r="J47" s="16" t="s">
        <v>0</v>
      </c>
      <c r="K47" s="15" t="s">
        <v>1</v>
      </c>
    </row>
    <row r="48" spans="1:11" x14ac:dyDescent="0.25">
      <c r="A48" s="16" t="s">
        <v>507</v>
      </c>
      <c r="B48" s="16" t="s">
        <v>232</v>
      </c>
      <c r="C48" s="16" t="s">
        <v>3</v>
      </c>
      <c r="D48" s="16" t="s">
        <v>243</v>
      </c>
      <c r="E48" s="73">
        <v>2070</v>
      </c>
      <c r="F48" s="74">
        <v>5.5570000000000004</v>
      </c>
      <c r="G48" s="76">
        <v>11502.99</v>
      </c>
      <c r="H48" s="16" t="s">
        <v>509</v>
      </c>
      <c r="I48" s="16" t="s">
        <v>259</v>
      </c>
      <c r="J48" s="16" t="s">
        <v>0</v>
      </c>
      <c r="K48" s="15" t="s">
        <v>1</v>
      </c>
    </row>
    <row r="49" spans="1:11" x14ac:dyDescent="0.25">
      <c r="A49" s="17" t="s">
        <v>510</v>
      </c>
      <c r="B49" s="17" t="s">
        <v>120</v>
      </c>
      <c r="C49" s="16" t="s">
        <v>3</v>
      </c>
      <c r="D49" s="17" t="s">
        <v>345</v>
      </c>
      <c r="E49" s="70">
        <v>1800</v>
      </c>
      <c r="F49" s="71">
        <v>5.5419999999999998</v>
      </c>
      <c r="G49" s="75">
        <v>9975.6</v>
      </c>
      <c r="H49" s="17" t="s">
        <v>512</v>
      </c>
      <c r="I49" s="17" t="s">
        <v>513</v>
      </c>
      <c r="J49" s="17" t="s">
        <v>106</v>
      </c>
      <c r="K49" s="15" t="s">
        <v>1</v>
      </c>
    </row>
    <row r="50" spans="1:11" x14ac:dyDescent="0.25">
      <c r="A50" s="16" t="s">
        <v>749</v>
      </c>
      <c r="B50" s="16" t="s">
        <v>232</v>
      </c>
      <c r="C50" s="16" t="s">
        <v>750</v>
      </c>
      <c r="D50" s="16" t="s">
        <v>122</v>
      </c>
      <c r="E50" s="85">
        <v>191250.5</v>
      </c>
      <c r="F50" s="74">
        <v>5.0644999999999998</v>
      </c>
      <c r="G50" s="76">
        <v>968588.15</v>
      </c>
      <c r="H50" s="16" t="s">
        <v>751</v>
      </c>
      <c r="I50" s="16" t="s">
        <v>174</v>
      </c>
      <c r="J50" s="16" t="s">
        <v>8</v>
      </c>
      <c r="K50" s="15" t="s">
        <v>1</v>
      </c>
    </row>
    <row r="51" spans="1:11" x14ac:dyDescent="0.25">
      <c r="A51" s="38" t="s">
        <v>44</v>
      </c>
      <c r="B51" s="38">
        <v>49</v>
      </c>
      <c r="C51" s="38"/>
      <c r="D51" s="38"/>
      <c r="E51" s="39"/>
      <c r="F51" s="39"/>
      <c r="G51" s="39">
        <f>SUM(G2:G50)</f>
        <v>1562360</v>
      </c>
      <c r="H51" s="38"/>
      <c r="I51" s="38"/>
      <c r="J51" s="38"/>
      <c r="K51" s="38"/>
    </row>
    <row r="54" spans="1:11" x14ac:dyDescent="0.25">
      <c r="C54" s="232"/>
      <c r="D54" s="232"/>
      <c r="E54" s="232"/>
      <c r="F54" s="232"/>
      <c r="G54" s="232"/>
      <c r="H54" s="232"/>
      <c r="I54" s="232"/>
    </row>
    <row r="55" spans="1:11" ht="30" x14ac:dyDescent="0.25">
      <c r="C55" s="4" t="s">
        <v>19</v>
      </c>
      <c r="D55" s="4" t="s">
        <v>33</v>
      </c>
      <c r="E55" s="5" t="s">
        <v>21</v>
      </c>
      <c r="F55" s="4" t="s">
        <v>22</v>
      </c>
      <c r="G55" s="4" t="s">
        <v>23</v>
      </c>
      <c r="H55" s="6" t="s">
        <v>42</v>
      </c>
      <c r="I55" s="7" t="s">
        <v>24</v>
      </c>
    </row>
    <row r="56" spans="1:11" x14ac:dyDescent="0.25">
      <c r="C56" s="37" t="s">
        <v>26</v>
      </c>
      <c r="D56" s="123">
        <v>0</v>
      </c>
      <c r="E56" s="123">
        <v>0</v>
      </c>
      <c r="F56" s="123">
        <v>0</v>
      </c>
      <c r="G56" s="123">
        <v>1</v>
      </c>
      <c r="H56" s="132">
        <v>968588.15</v>
      </c>
      <c r="I56" s="123">
        <v>0</v>
      </c>
    </row>
    <row r="57" spans="1:11" x14ac:dyDescent="0.25">
      <c r="C57" s="37" t="s">
        <v>27</v>
      </c>
      <c r="D57" s="123">
        <v>0</v>
      </c>
      <c r="E57" s="123">
        <v>0</v>
      </c>
      <c r="F57" s="123">
        <v>0</v>
      </c>
      <c r="G57" s="9">
        <v>0</v>
      </c>
      <c r="H57" s="36">
        <v>0</v>
      </c>
      <c r="I57" s="123">
        <v>0</v>
      </c>
    </row>
    <row r="58" spans="1:11" x14ac:dyDescent="0.25">
      <c r="C58" s="37" t="s">
        <v>28</v>
      </c>
      <c r="D58" s="123">
        <v>0</v>
      </c>
      <c r="E58" s="123">
        <v>0</v>
      </c>
      <c r="F58" s="123">
        <v>0</v>
      </c>
      <c r="G58" s="9">
        <v>0</v>
      </c>
      <c r="H58" s="36">
        <v>0</v>
      </c>
      <c r="I58" s="123">
        <v>0</v>
      </c>
    </row>
    <row r="59" spans="1:11" x14ac:dyDescent="0.25">
      <c r="C59" s="37" t="s">
        <v>29</v>
      </c>
      <c r="D59" s="123">
        <v>0</v>
      </c>
      <c r="E59" s="123">
        <v>0</v>
      </c>
      <c r="F59" s="9">
        <v>0</v>
      </c>
      <c r="G59" s="9">
        <v>48</v>
      </c>
      <c r="H59" s="36">
        <v>593771.85</v>
      </c>
      <c r="I59" s="123">
        <v>0</v>
      </c>
    </row>
    <row r="60" spans="1:11" x14ac:dyDescent="0.25">
      <c r="C60" s="37" t="s">
        <v>43</v>
      </c>
      <c r="D60" s="123">
        <v>0</v>
      </c>
      <c r="E60" s="123">
        <v>0</v>
      </c>
      <c r="F60" s="123">
        <v>0</v>
      </c>
      <c r="G60" s="123">
        <v>0</v>
      </c>
      <c r="H60" s="132">
        <v>0</v>
      </c>
      <c r="I60" s="123">
        <v>0</v>
      </c>
    </row>
    <row r="61" spans="1:11" x14ac:dyDescent="0.25">
      <c r="C61" s="8" t="s">
        <v>5</v>
      </c>
      <c r="D61" s="123">
        <v>0</v>
      </c>
      <c r="E61" s="123">
        <v>0</v>
      </c>
      <c r="F61" s="123">
        <v>0</v>
      </c>
      <c r="G61" s="123">
        <v>0</v>
      </c>
      <c r="H61" s="132">
        <v>0</v>
      </c>
      <c r="I61" s="123">
        <v>0</v>
      </c>
    </row>
    <row r="62" spans="1:11" x14ac:dyDescent="0.25">
      <c r="C62" s="40" t="s">
        <v>31</v>
      </c>
      <c r="D62" s="41">
        <f>SUM(D56:D61)</f>
        <v>0</v>
      </c>
      <c r="E62" s="41">
        <f>SUM(E56:E61)</f>
        <v>0</v>
      </c>
      <c r="F62" s="41">
        <f>SUM(F56:F61)</f>
        <v>0</v>
      </c>
      <c r="G62" s="41">
        <f>SUM(G56:G61)</f>
        <v>49</v>
      </c>
      <c r="H62" s="42">
        <f t="shared" ref="H62:I62" si="0">SUM(H56:H61)</f>
        <v>1562360</v>
      </c>
      <c r="I62" s="41">
        <f t="shared" si="0"/>
        <v>0</v>
      </c>
    </row>
  </sheetData>
  <autoFilter ref="A1:K51" xr:uid="{97EE01FF-39FD-44BA-8236-9DD5EFD066AA}"/>
  <mergeCells count="1">
    <mergeCell ref="C54:I5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3250-8AF6-4FF0-91F7-47879605CE98}">
  <dimension ref="A1:K32"/>
  <sheetViews>
    <sheetView topLeftCell="C10" workbookViewId="0">
      <selection activeCell="G2" sqref="G2:G7"/>
    </sheetView>
  </sheetViews>
  <sheetFormatPr defaultColWidth="19.140625" defaultRowHeight="15" x14ac:dyDescent="0.25"/>
  <cols>
    <col min="2" max="2" width="13.7109375" bestFit="1" customWidth="1"/>
    <col min="3" max="3" width="22.5703125" customWidth="1"/>
    <col min="4" max="4" width="12.28515625" bestFit="1" customWidth="1"/>
    <col min="5" max="5" width="12.5703125" bestFit="1" customWidth="1"/>
    <col min="6" max="6" width="10.5703125" bestFit="1" customWidth="1"/>
    <col min="7" max="8" width="15.85546875" bestFit="1" customWidth="1"/>
    <col min="9" max="9" width="16.85546875" bestFit="1" customWidth="1"/>
    <col min="10" max="10" width="17.7109375" bestFit="1" customWidth="1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134</v>
      </c>
      <c r="B2" s="16" t="s">
        <v>135</v>
      </c>
      <c r="C2" s="16" t="s">
        <v>136</v>
      </c>
      <c r="D2" s="16" t="s">
        <v>122</v>
      </c>
      <c r="E2" s="73">
        <v>800</v>
      </c>
      <c r="F2" s="74">
        <v>5.18</v>
      </c>
      <c r="G2" s="76">
        <v>4144</v>
      </c>
      <c r="H2" s="16" t="s">
        <v>138</v>
      </c>
      <c r="I2" s="16" t="s">
        <v>139</v>
      </c>
      <c r="J2" s="16" t="s">
        <v>0</v>
      </c>
      <c r="K2" s="15" t="s">
        <v>140</v>
      </c>
    </row>
    <row r="3" spans="1:11" x14ac:dyDescent="0.25">
      <c r="A3" s="16" t="s">
        <v>170</v>
      </c>
      <c r="B3" s="16" t="s">
        <v>135</v>
      </c>
      <c r="C3" s="16" t="s">
        <v>171</v>
      </c>
      <c r="D3" s="16" t="s">
        <v>160</v>
      </c>
      <c r="E3" s="73">
        <v>250</v>
      </c>
      <c r="F3" s="74">
        <v>5.5679999999999996</v>
      </c>
      <c r="G3" s="76">
        <v>1392</v>
      </c>
      <c r="H3" s="16" t="s">
        <v>173</v>
      </c>
      <c r="I3" s="16" t="s">
        <v>174</v>
      </c>
      <c r="J3" s="16" t="s">
        <v>0</v>
      </c>
      <c r="K3" s="15" t="s">
        <v>140</v>
      </c>
    </row>
    <row r="4" spans="1:11" x14ac:dyDescent="0.25">
      <c r="A4" s="16" t="s">
        <v>499</v>
      </c>
      <c r="B4" s="16" t="s">
        <v>135</v>
      </c>
      <c r="C4" s="16" t="s">
        <v>449</v>
      </c>
      <c r="D4" s="16" t="s">
        <v>122</v>
      </c>
      <c r="E4" s="73">
        <v>704</v>
      </c>
      <c r="F4" s="74">
        <v>5.2140000000000004</v>
      </c>
      <c r="G4" s="76">
        <v>3670.65</v>
      </c>
      <c r="H4" s="16" t="s">
        <v>500</v>
      </c>
      <c r="I4" s="16" t="s">
        <v>386</v>
      </c>
      <c r="J4" s="16" t="s">
        <v>0</v>
      </c>
      <c r="K4" s="15" t="s">
        <v>140</v>
      </c>
    </row>
    <row r="5" spans="1:11" x14ac:dyDescent="0.25">
      <c r="A5" s="16" t="s">
        <v>645</v>
      </c>
      <c r="B5" s="16" t="s">
        <v>135</v>
      </c>
      <c r="C5" s="16" t="s">
        <v>646</v>
      </c>
      <c r="D5" s="16" t="s">
        <v>122</v>
      </c>
      <c r="E5" s="73">
        <v>19500</v>
      </c>
      <c r="F5" s="74">
        <v>4.8650000000000002</v>
      </c>
      <c r="G5" s="76">
        <v>94867.5</v>
      </c>
      <c r="H5" s="16" t="s">
        <v>648</v>
      </c>
      <c r="I5" s="16" t="s">
        <v>261</v>
      </c>
      <c r="J5" s="16" t="s">
        <v>0</v>
      </c>
      <c r="K5" s="15" t="s">
        <v>1</v>
      </c>
    </row>
    <row r="6" spans="1:11" x14ac:dyDescent="0.25">
      <c r="A6" s="16" t="s">
        <v>651</v>
      </c>
      <c r="B6" s="16" t="s">
        <v>135</v>
      </c>
      <c r="C6" s="16" t="s">
        <v>652</v>
      </c>
      <c r="D6" s="16" t="s">
        <v>122</v>
      </c>
      <c r="E6" s="73">
        <v>2805</v>
      </c>
      <c r="F6" s="74">
        <v>4.859</v>
      </c>
      <c r="G6" s="76">
        <v>13629.49</v>
      </c>
      <c r="H6" s="16" t="s">
        <v>653</v>
      </c>
      <c r="I6" s="16" t="s">
        <v>654</v>
      </c>
      <c r="J6" s="16" t="s">
        <v>0</v>
      </c>
      <c r="K6" s="15" t="s">
        <v>140</v>
      </c>
    </row>
    <row r="7" spans="1:11" x14ac:dyDescent="0.25">
      <c r="A7" s="17" t="s">
        <v>655</v>
      </c>
      <c r="B7" s="17" t="s">
        <v>656</v>
      </c>
      <c r="C7" s="16" t="s">
        <v>657</v>
      </c>
      <c r="D7" s="2" t="s">
        <v>658</v>
      </c>
      <c r="E7" s="73">
        <v>1800</v>
      </c>
      <c r="F7" s="71">
        <v>5.6379999999999999</v>
      </c>
      <c r="G7" s="75">
        <v>10148.4</v>
      </c>
      <c r="H7" s="17" t="s">
        <v>660</v>
      </c>
      <c r="I7" s="17" t="s">
        <v>661</v>
      </c>
      <c r="J7" s="17" t="s">
        <v>106</v>
      </c>
      <c r="K7" s="15" t="s">
        <v>140</v>
      </c>
    </row>
    <row r="8" spans="1:11" x14ac:dyDescent="0.25">
      <c r="A8" s="17" t="s">
        <v>664</v>
      </c>
      <c r="B8" s="17" t="s">
        <v>656</v>
      </c>
      <c r="C8" s="16" t="s">
        <v>665</v>
      </c>
      <c r="D8" s="16" t="s">
        <v>122</v>
      </c>
      <c r="E8" s="70">
        <v>79000</v>
      </c>
      <c r="F8" s="71">
        <v>4.8985000000000003</v>
      </c>
      <c r="G8" s="75">
        <v>386981.5</v>
      </c>
      <c r="H8" s="17" t="s">
        <v>667</v>
      </c>
      <c r="I8" s="17" t="s">
        <v>668</v>
      </c>
      <c r="J8" s="17" t="s">
        <v>5</v>
      </c>
      <c r="K8" s="15" t="s">
        <v>1</v>
      </c>
    </row>
    <row r="9" spans="1:11" x14ac:dyDescent="0.25">
      <c r="A9" s="16" t="s">
        <v>677</v>
      </c>
      <c r="B9" s="16" t="s">
        <v>135</v>
      </c>
      <c r="C9" s="16" t="s">
        <v>678</v>
      </c>
      <c r="D9" s="16" t="s">
        <v>160</v>
      </c>
      <c r="E9" s="73">
        <v>4345.6000000000004</v>
      </c>
      <c r="F9" s="74">
        <v>5.34</v>
      </c>
      <c r="G9" s="76">
        <v>23205.5</v>
      </c>
      <c r="H9" s="16" t="s">
        <v>679</v>
      </c>
      <c r="I9" s="16" t="s">
        <v>460</v>
      </c>
      <c r="J9" s="16" t="s">
        <v>676</v>
      </c>
      <c r="K9" s="15" t="s">
        <v>140</v>
      </c>
    </row>
    <row r="10" spans="1:11" x14ac:dyDescent="0.25">
      <c r="A10" s="16" t="s">
        <v>712</v>
      </c>
      <c r="B10" s="16" t="s">
        <v>135</v>
      </c>
      <c r="C10" s="16" t="s">
        <v>657</v>
      </c>
      <c r="D10" s="16" t="s">
        <v>160</v>
      </c>
      <c r="E10" s="85">
        <v>266.5</v>
      </c>
      <c r="F10" s="74">
        <v>5.4790000000000001</v>
      </c>
      <c r="G10" s="76">
        <v>1460.15</v>
      </c>
      <c r="H10" s="16" t="s">
        <v>713</v>
      </c>
      <c r="I10" s="16" t="s">
        <v>714</v>
      </c>
      <c r="J10" s="16" t="s">
        <v>8</v>
      </c>
      <c r="K10" s="15" t="s">
        <v>140</v>
      </c>
    </row>
    <row r="11" spans="1:11" x14ac:dyDescent="0.25">
      <c r="A11" s="16" t="s">
        <v>715</v>
      </c>
      <c r="B11" s="16" t="s">
        <v>135</v>
      </c>
      <c r="C11" s="16" t="s">
        <v>657</v>
      </c>
      <c r="D11" s="16" t="s">
        <v>160</v>
      </c>
      <c r="E11" s="85">
        <v>185</v>
      </c>
      <c r="F11" s="74">
        <v>5.34</v>
      </c>
      <c r="G11" s="76">
        <v>987.9</v>
      </c>
      <c r="H11" s="16" t="s">
        <v>716</v>
      </c>
      <c r="I11" s="16" t="s">
        <v>460</v>
      </c>
      <c r="J11" s="16" t="s">
        <v>8</v>
      </c>
      <c r="K11" s="15" t="s">
        <v>140</v>
      </c>
    </row>
    <row r="12" spans="1:11" x14ac:dyDescent="0.25">
      <c r="A12" s="16" t="s">
        <v>720</v>
      </c>
      <c r="B12" s="16" t="s">
        <v>135</v>
      </c>
      <c r="C12" s="16" t="s">
        <v>665</v>
      </c>
      <c r="D12" s="16" t="s">
        <v>122</v>
      </c>
      <c r="E12" s="85">
        <v>110000</v>
      </c>
      <c r="F12" s="74">
        <v>4.9980000000000002</v>
      </c>
      <c r="G12" s="76">
        <v>549780</v>
      </c>
      <c r="H12" s="16" t="s">
        <v>722</v>
      </c>
      <c r="I12" s="16" t="s">
        <v>723</v>
      </c>
      <c r="J12" s="16" t="s">
        <v>8</v>
      </c>
      <c r="K12" s="15" t="s">
        <v>1</v>
      </c>
    </row>
    <row r="13" spans="1:11" x14ac:dyDescent="0.25">
      <c r="A13" s="16" t="s">
        <v>730</v>
      </c>
      <c r="B13" s="16" t="s">
        <v>135</v>
      </c>
      <c r="C13" s="16" t="s">
        <v>731</v>
      </c>
      <c r="D13" s="16" t="s">
        <v>122</v>
      </c>
      <c r="E13" s="85">
        <v>6750</v>
      </c>
      <c r="F13" s="74">
        <v>5.2290000000000001</v>
      </c>
      <c r="G13" s="76">
        <v>35295.75</v>
      </c>
      <c r="H13" s="16" t="s">
        <v>733</v>
      </c>
      <c r="I13" s="16" t="s">
        <v>538</v>
      </c>
      <c r="J13" s="16" t="s">
        <v>8</v>
      </c>
      <c r="K13" s="15" t="s">
        <v>1</v>
      </c>
    </row>
    <row r="14" spans="1:11" x14ac:dyDescent="0.25">
      <c r="A14" s="16" t="s">
        <v>735</v>
      </c>
      <c r="B14" s="16" t="s">
        <v>135</v>
      </c>
      <c r="C14" s="16" t="s">
        <v>731</v>
      </c>
      <c r="D14" s="16" t="s">
        <v>122</v>
      </c>
      <c r="E14" s="85">
        <v>9065</v>
      </c>
      <c r="F14" s="74">
        <v>4.9509999999999996</v>
      </c>
      <c r="G14" s="76">
        <v>44880.81</v>
      </c>
      <c r="H14" s="16" t="s">
        <v>737</v>
      </c>
      <c r="I14" s="16" t="s">
        <v>631</v>
      </c>
      <c r="J14" s="16" t="s">
        <v>8</v>
      </c>
      <c r="K14" s="15" t="s">
        <v>140</v>
      </c>
    </row>
    <row r="15" spans="1:11" x14ac:dyDescent="0.25">
      <c r="A15" s="16" t="s">
        <v>738</v>
      </c>
      <c r="B15" s="16" t="s">
        <v>135</v>
      </c>
      <c r="C15" s="16" t="s">
        <v>739</v>
      </c>
      <c r="D15" s="16" t="s">
        <v>330</v>
      </c>
      <c r="E15" s="85">
        <v>20146</v>
      </c>
      <c r="F15" s="74">
        <v>6.1239999999999997</v>
      </c>
      <c r="G15" s="76">
        <v>123374.1</v>
      </c>
      <c r="H15" s="16" t="s">
        <v>741</v>
      </c>
      <c r="I15" s="16" t="s">
        <v>310</v>
      </c>
      <c r="J15" s="16" t="s">
        <v>8</v>
      </c>
      <c r="K15" s="15" t="s">
        <v>23</v>
      </c>
    </row>
    <row r="16" spans="1:11" x14ac:dyDescent="0.25">
      <c r="A16" s="17" t="s">
        <v>743</v>
      </c>
      <c r="B16" s="17" t="s">
        <v>656</v>
      </c>
      <c r="C16" s="16" t="s">
        <v>744</v>
      </c>
      <c r="D16" s="17" t="s">
        <v>250</v>
      </c>
      <c r="E16" s="86">
        <v>9537</v>
      </c>
      <c r="F16" s="71">
        <v>5.22</v>
      </c>
      <c r="G16" s="75">
        <v>49783.14</v>
      </c>
      <c r="H16" s="17" t="s">
        <v>746</v>
      </c>
      <c r="I16" s="17" t="s">
        <v>747</v>
      </c>
      <c r="J16" s="17" t="s">
        <v>6</v>
      </c>
      <c r="K16" s="15" t="s">
        <v>1</v>
      </c>
    </row>
    <row r="17" spans="1:11" x14ac:dyDescent="0.25">
      <c r="A17" s="16" t="s">
        <v>753</v>
      </c>
      <c r="B17" s="16" t="s">
        <v>135</v>
      </c>
      <c r="C17" s="16" t="s">
        <v>744</v>
      </c>
      <c r="D17" s="16" t="s">
        <v>122</v>
      </c>
      <c r="E17" s="85">
        <v>59427</v>
      </c>
      <c r="F17" s="74">
        <v>4.7460000000000004</v>
      </c>
      <c r="G17" s="76">
        <v>282040.53999999998</v>
      </c>
      <c r="H17" s="16" t="s">
        <v>754</v>
      </c>
      <c r="I17" s="16" t="s">
        <v>755</v>
      </c>
      <c r="J17" s="16" t="s">
        <v>8</v>
      </c>
      <c r="K17" s="15" t="s">
        <v>1</v>
      </c>
    </row>
    <row r="18" spans="1:11" x14ac:dyDescent="0.25">
      <c r="A18" s="16" t="s">
        <v>756</v>
      </c>
      <c r="B18" s="16" t="s">
        <v>135</v>
      </c>
      <c r="C18" s="16" t="s">
        <v>757</v>
      </c>
      <c r="D18" s="16" t="s">
        <v>160</v>
      </c>
      <c r="E18" s="85">
        <v>3135</v>
      </c>
      <c r="F18" s="74">
        <v>5.4180000000000001</v>
      </c>
      <c r="G18" s="76">
        <v>16985.43</v>
      </c>
      <c r="H18" s="16" t="s">
        <v>759</v>
      </c>
      <c r="I18" s="16" t="s">
        <v>760</v>
      </c>
      <c r="J18" s="16" t="s">
        <v>8</v>
      </c>
      <c r="K18" s="15" t="s">
        <v>140</v>
      </c>
    </row>
    <row r="19" spans="1:11" x14ac:dyDescent="0.25">
      <c r="A19" s="16" t="s">
        <v>761</v>
      </c>
      <c r="B19" s="16" t="s">
        <v>135</v>
      </c>
      <c r="C19" s="16" t="s">
        <v>762</v>
      </c>
      <c r="D19" s="16" t="s">
        <v>122</v>
      </c>
      <c r="E19" s="85">
        <v>43425</v>
      </c>
      <c r="F19" s="74">
        <v>5.2539999999999996</v>
      </c>
      <c r="G19" s="76">
        <v>228154.95</v>
      </c>
      <c r="H19" s="16" t="s">
        <v>764</v>
      </c>
      <c r="I19" s="16" t="s">
        <v>765</v>
      </c>
      <c r="J19" s="16" t="s">
        <v>8</v>
      </c>
      <c r="K19" s="15" t="s">
        <v>1</v>
      </c>
    </row>
    <row r="20" spans="1:11" x14ac:dyDescent="0.25">
      <c r="A20" s="38" t="s">
        <v>44</v>
      </c>
      <c r="B20" s="38">
        <v>18</v>
      </c>
      <c r="C20" s="38"/>
      <c r="D20" s="38"/>
      <c r="E20" s="38"/>
      <c r="F20" s="39"/>
      <c r="G20" s="39">
        <f>SUM(G2:G19)</f>
        <v>1870781.81</v>
      </c>
      <c r="H20" s="39"/>
      <c r="I20" s="38"/>
      <c r="J20" s="38"/>
      <c r="K20" s="38"/>
    </row>
    <row r="24" spans="1:11" x14ac:dyDescent="0.25">
      <c r="C24" s="232"/>
      <c r="D24" s="232"/>
      <c r="E24" s="232"/>
      <c r="F24" s="232"/>
      <c r="G24" s="232"/>
      <c r="H24" s="232"/>
      <c r="I24" s="232"/>
    </row>
    <row r="25" spans="1:11" ht="30" x14ac:dyDescent="0.25">
      <c r="C25" s="4" t="s">
        <v>19</v>
      </c>
      <c r="D25" s="4" t="s">
        <v>33</v>
      </c>
      <c r="E25" s="5" t="s">
        <v>21</v>
      </c>
      <c r="F25" s="4" t="s">
        <v>22</v>
      </c>
      <c r="G25" s="4" t="s">
        <v>23</v>
      </c>
      <c r="H25" s="6" t="s">
        <v>42</v>
      </c>
      <c r="I25" s="7" t="s">
        <v>24</v>
      </c>
    </row>
    <row r="26" spans="1:11" x14ac:dyDescent="0.25">
      <c r="C26" s="37" t="s">
        <v>26</v>
      </c>
      <c r="D26" s="9">
        <v>0</v>
      </c>
      <c r="E26" s="9">
        <v>0</v>
      </c>
      <c r="F26" s="9">
        <v>4</v>
      </c>
      <c r="G26" s="9">
        <v>6</v>
      </c>
      <c r="H26" s="36">
        <v>1332742.77</v>
      </c>
      <c r="I26" s="9">
        <v>0</v>
      </c>
    </row>
    <row r="27" spans="1:11" x14ac:dyDescent="0.25">
      <c r="C27" s="37" t="s">
        <v>27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11" x14ac:dyDescent="0.25">
      <c r="C28" s="37" t="s">
        <v>28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11" x14ac:dyDescent="0.25">
      <c r="C29" s="37" t="s">
        <v>29</v>
      </c>
      <c r="D29" s="9">
        <v>0</v>
      </c>
      <c r="E29" s="9">
        <v>0</v>
      </c>
      <c r="F29" s="9">
        <v>5</v>
      </c>
      <c r="G29" s="9">
        <v>1</v>
      </c>
      <c r="H29" s="36">
        <v>127852.04</v>
      </c>
      <c r="I29" s="9">
        <v>0</v>
      </c>
    </row>
    <row r="30" spans="1:11" x14ac:dyDescent="0.25">
      <c r="C30" s="37" t="s">
        <v>43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11" x14ac:dyDescent="0.25">
      <c r="C31" s="8" t="s">
        <v>5</v>
      </c>
      <c r="D31" s="9">
        <v>0</v>
      </c>
      <c r="E31" s="9">
        <v>0</v>
      </c>
      <c r="F31" s="9">
        <v>1</v>
      </c>
      <c r="G31" s="9">
        <v>1</v>
      </c>
      <c r="H31" s="36">
        <v>410187</v>
      </c>
      <c r="I31" s="9">
        <v>0</v>
      </c>
    </row>
    <row r="32" spans="1:11" x14ac:dyDescent="0.25">
      <c r="C32" s="40" t="s">
        <v>31</v>
      </c>
      <c r="D32" s="41">
        <f>SUM(D26:D31)</f>
        <v>0</v>
      </c>
      <c r="E32" s="41">
        <f>SUM(E26:E31)</f>
        <v>0</v>
      </c>
      <c r="F32" s="41">
        <f>SUM(F26:F31)</f>
        <v>10</v>
      </c>
      <c r="G32" s="41">
        <f>SUBTOTAL(9,G26:G31)</f>
        <v>8</v>
      </c>
      <c r="H32" s="42">
        <f t="shared" ref="H32:I32" si="0">SUM(H26:H31)</f>
        <v>1870781.81</v>
      </c>
      <c r="I32" s="41">
        <f t="shared" si="0"/>
        <v>0</v>
      </c>
    </row>
  </sheetData>
  <autoFilter ref="A1:K20" xr:uid="{54873250-8AF6-4FF0-91F7-47879605CE98}"/>
  <mergeCells count="1">
    <mergeCell ref="C24:I2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86C9-5C59-4E17-9855-3C6192FD0312}">
  <dimension ref="A1:K82"/>
  <sheetViews>
    <sheetView topLeftCell="A64" workbookViewId="0">
      <selection activeCell="H85" sqref="H85"/>
    </sheetView>
  </sheetViews>
  <sheetFormatPr defaultColWidth="29.5703125" defaultRowHeight="15" x14ac:dyDescent="0.25"/>
  <cols>
    <col min="1" max="1" width="17.28515625" style="43" bestFit="1" customWidth="1"/>
    <col min="2" max="2" width="9.140625" style="43" bestFit="1" customWidth="1"/>
    <col min="3" max="3" width="21.85546875" style="43" bestFit="1" customWidth="1"/>
    <col min="4" max="4" width="12.28515625" style="43" bestFit="1" customWidth="1"/>
    <col min="5" max="5" width="12.5703125" style="43" bestFit="1" customWidth="1"/>
    <col min="6" max="6" width="10.5703125" style="43" bestFit="1" customWidth="1"/>
    <col min="7" max="7" width="16.5703125" style="43" customWidth="1"/>
    <col min="8" max="8" width="20.140625" style="43" customWidth="1"/>
    <col min="9" max="9" width="13.85546875" style="43" bestFit="1" customWidth="1"/>
    <col min="10" max="10" width="15.7109375" style="43" bestFit="1" customWidth="1"/>
    <col min="11" max="11" width="16.5703125" style="43" bestFit="1" customWidth="1"/>
    <col min="12" max="12" width="16" style="43" customWidth="1"/>
    <col min="13" max="16384" width="29.5703125" style="43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44" t="s">
        <v>784</v>
      </c>
      <c r="B2" s="16" t="s">
        <v>344</v>
      </c>
      <c r="C2" s="16" t="s">
        <v>787</v>
      </c>
      <c r="D2" s="16" t="s">
        <v>250</v>
      </c>
      <c r="E2" s="73">
        <v>450</v>
      </c>
      <c r="F2" s="74">
        <v>5.56</v>
      </c>
      <c r="G2" s="73">
        <v>2500.87</v>
      </c>
      <c r="H2" s="28" t="s">
        <v>777</v>
      </c>
      <c r="I2" s="16" t="s">
        <v>776</v>
      </c>
      <c r="J2" s="16" t="s">
        <v>783</v>
      </c>
      <c r="K2" s="15" t="s">
        <v>186</v>
      </c>
    </row>
    <row r="3" spans="1:11" x14ac:dyDescent="0.25">
      <c r="A3" s="16" t="s">
        <v>264</v>
      </c>
      <c r="B3" s="16" t="s">
        <v>265</v>
      </c>
      <c r="C3" s="16" t="s">
        <v>227</v>
      </c>
      <c r="D3" s="16" t="s">
        <v>122</v>
      </c>
      <c r="E3" s="73">
        <v>8385</v>
      </c>
      <c r="F3" s="74">
        <v>5.2089999999999996</v>
      </c>
      <c r="G3" s="76">
        <v>43677.46</v>
      </c>
      <c r="H3" s="16" t="s">
        <v>267</v>
      </c>
      <c r="I3" s="16" t="s">
        <v>267</v>
      </c>
      <c r="J3" s="16" t="s">
        <v>0</v>
      </c>
      <c r="K3" s="15" t="s">
        <v>1</v>
      </c>
    </row>
    <row r="4" spans="1:11" x14ac:dyDescent="0.25">
      <c r="A4" s="16" t="s">
        <v>269</v>
      </c>
      <c r="B4" s="16" t="s">
        <v>265</v>
      </c>
      <c r="C4" s="16" t="s">
        <v>270</v>
      </c>
      <c r="D4" s="16" t="s">
        <v>122</v>
      </c>
      <c r="E4" s="73">
        <v>2750</v>
      </c>
      <c r="F4" s="74">
        <v>5.2220000000000004</v>
      </c>
      <c r="G4" s="76">
        <v>14360.5</v>
      </c>
      <c r="H4" s="16" t="s">
        <v>271</v>
      </c>
      <c r="I4" s="16" t="s">
        <v>271</v>
      </c>
      <c r="J4" s="16" t="s">
        <v>0</v>
      </c>
      <c r="K4" s="15" t="s">
        <v>1</v>
      </c>
    </row>
    <row r="5" spans="1:11" x14ac:dyDescent="0.25">
      <c r="A5" s="16" t="s">
        <v>273</v>
      </c>
      <c r="B5" s="16" t="s">
        <v>265</v>
      </c>
      <c r="C5" s="16" t="s">
        <v>274</v>
      </c>
      <c r="D5" s="16" t="s">
        <v>160</v>
      </c>
      <c r="E5" s="73">
        <v>140</v>
      </c>
      <c r="F5" s="74">
        <v>5.8920000000000003</v>
      </c>
      <c r="G5" s="76">
        <v>824.88</v>
      </c>
      <c r="H5" s="16" t="s">
        <v>276</v>
      </c>
      <c r="I5" s="16" t="s">
        <v>276</v>
      </c>
      <c r="J5" s="16" t="s">
        <v>0</v>
      </c>
      <c r="K5" s="15" t="s">
        <v>1</v>
      </c>
    </row>
    <row r="6" spans="1:11" x14ac:dyDescent="0.25">
      <c r="A6" s="16" t="s">
        <v>278</v>
      </c>
      <c r="B6" s="16" t="s">
        <v>265</v>
      </c>
      <c r="C6" s="16" t="s">
        <v>279</v>
      </c>
      <c r="D6" s="16" t="s">
        <v>122</v>
      </c>
      <c r="E6" s="73">
        <v>993</v>
      </c>
      <c r="F6" s="74">
        <v>5.2220000000000004</v>
      </c>
      <c r="G6" s="76">
        <v>5185.4399999999996</v>
      </c>
      <c r="H6" s="16" t="s">
        <v>280</v>
      </c>
      <c r="I6" s="16" t="s">
        <v>280</v>
      </c>
      <c r="J6" s="16" t="s">
        <v>0</v>
      </c>
      <c r="K6" s="15" t="s">
        <v>1</v>
      </c>
    </row>
    <row r="7" spans="1:11" x14ac:dyDescent="0.25">
      <c r="A7" s="16" t="s">
        <v>281</v>
      </c>
      <c r="B7" s="16" t="s">
        <v>265</v>
      </c>
      <c r="C7" s="16" t="s">
        <v>282</v>
      </c>
      <c r="D7" s="16" t="s">
        <v>122</v>
      </c>
      <c r="E7" s="73">
        <v>1805</v>
      </c>
      <c r="F7" s="74">
        <v>5.2539999999999996</v>
      </c>
      <c r="G7" s="76">
        <v>9483.4699999999993</v>
      </c>
      <c r="H7" s="16" t="s">
        <v>284</v>
      </c>
      <c r="I7" s="16" t="s">
        <v>284</v>
      </c>
      <c r="J7" s="16" t="s">
        <v>0</v>
      </c>
      <c r="K7" s="15" t="s">
        <v>1</v>
      </c>
    </row>
    <row r="8" spans="1:11" x14ac:dyDescent="0.25">
      <c r="A8" s="16" t="s">
        <v>286</v>
      </c>
      <c r="B8" s="16" t="s">
        <v>265</v>
      </c>
      <c r="C8" s="16" t="s">
        <v>147</v>
      </c>
      <c r="D8" s="16" t="s">
        <v>122</v>
      </c>
      <c r="E8" s="73">
        <v>5650</v>
      </c>
      <c r="F8" s="74">
        <v>5.0179999999999998</v>
      </c>
      <c r="G8" s="76">
        <v>28351.7</v>
      </c>
      <c r="H8" s="16" t="s">
        <v>288</v>
      </c>
      <c r="I8" s="16" t="s">
        <v>288</v>
      </c>
      <c r="J8" s="16" t="s">
        <v>0</v>
      </c>
      <c r="K8" s="15" t="s">
        <v>1</v>
      </c>
    </row>
    <row r="9" spans="1:11" x14ac:dyDescent="0.25">
      <c r="A9" s="16" t="s">
        <v>290</v>
      </c>
      <c r="B9" s="16" t="s">
        <v>265</v>
      </c>
      <c r="C9" s="16" t="s">
        <v>222</v>
      </c>
      <c r="D9" s="16" t="s">
        <v>122</v>
      </c>
      <c r="E9" s="73">
        <v>1125</v>
      </c>
      <c r="F9" s="74">
        <v>4.9279999999999999</v>
      </c>
      <c r="G9" s="76">
        <v>5544</v>
      </c>
      <c r="H9" s="16" t="s">
        <v>291</v>
      </c>
      <c r="I9" s="16" t="s">
        <v>291</v>
      </c>
      <c r="J9" s="16" t="s">
        <v>0</v>
      </c>
      <c r="K9" s="15" t="s">
        <v>1</v>
      </c>
    </row>
    <row r="10" spans="1:11" x14ac:dyDescent="0.25">
      <c r="A10" s="16" t="s">
        <v>293</v>
      </c>
      <c r="B10" s="16" t="s">
        <v>265</v>
      </c>
      <c r="C10" s="16" t="s">
        <v>3</v>
      </c>
      <c r="D10" s="16" t="s">
        <v>243</v>
      </c>
      <c r="E10" s="73">
        <v>24550</v>
      </c>
      <c r="F10" s="74">
        <v>5.3775000000000004</v>
      </c>
      <c r="G10" s="76">
        <v>132017.62</v>
      </c>
      <c r="H10" s="16" t="s">
        <v>295</v>
      </c>
      <c r="I10" s="16" t="s">
        <v>295</v>
      </c>
      <c r="J10" s="16" t="s">
        <v>0</v>
      </c>
      <c r="K10" s="15" t="s">
        <v>1</v>
      </c>
    </row>
    <row r="11" spans="1:11" x14ac:dyDescent="0.25">
      <c r="A11" s="16" t="s">
        <v>297</v>
      </c>
      <c r="B11" s="16" t="s">
        <v>265</v>
      </c>
      <c r="C11" s="16" t="s">
        <v>298</v>
      </c>
      <c r="D11" s="16" t="s">
        <v>122</v>
      </c>
      <c r="E11" s="73">
        <v>2865</v>
      </c>
      <c r="F11" s="74">
        <v>4.875</v>
      </c>
      <c r="G11" s="76">
        <v>13966.87</v>
      </c>
      <c r="H11" s="16" t="s">
        <v>300</v>
      </c>
      <c r="I11" s="16" t="s">
        <v>300</v>
      </c>
      <c r="J11" s="16" t="s">
        <v>0</v>
      </c>
      <c r="K11" s="15" t="s">
        <v>1</v>
      </c>
    </row>
    <row r="12" spans="1:11" x14ac:dyDescent="0.25">
      <c r="A12" s="16" t="s">
        <v>301</v>
      </c>
      <c r="B12" s="16" t="s">
        <v>265</v>
      </c>
      <c r="C12" s="16" t="s">
        <v>274</v>
      </c>
      <c r="D12" s="16" t="s">
        <v>160</v>
      </c>
      <c r="E12" s="73">
        <v>314.5</v>
      </c>
      <c r="F12" s="74">
        <v>5.2939999999999996</v>
      </c>
      <c r="G12" s="76">
        <v>1664.96</v>
      </c>
      <c r="H12" s="16" t="s">
        <v>302</v>
      </c>
      <c r="I12" s="16" t="s">
        <v>302</v>
      </c>
      <c r="J12" s="16" t="s">
        <v>0</v>
      </c>
      <c r="K12" s="15" t="s">
        <v>1</v>
      </c>
    </row>
    <row r="13" spans="1:11" x14ac:dyDescent="0.25">
      <c r="A13" s="16" t="s">
        <v>303</v>
      </c>
      <c r="B13" s="16" t="s">
        <v>265</v>
      </c>
      <c r="C13" s="16" t="s">
        <v>3</v>
      </c>
      <c r="D13" s="16" t="s">
        <v>243</v>
      </c>
      <c r="E13" s="73">
        <v>8310</v>
      </c>
      <c r="F13" s="74">
        <v>5.7350000000000003</v>
      </c>
      <c r="G13" s="76">
        <v>47657.85</v>
      </c>
      <c r="H13" s="16" t="s">
        <v>304</v>
      </c>
      <c r="I13" s="16" t="s">
        <v>304</v>
      </c>
      <c r="J13" s="16" t="s">
        <v>0</v>
      </c>
      <c r="K13" s="15" t="s">
        <v>1</v>
      </c>
    </row>
    <row r="14" spans="1:11" x14ac:dyDescent="0.25">
      <c r="A14" s="16" t="s">
        <v>305</v>
      </c>
      <c r="B14" s="16" t="s">
        <v>265</v>
      </c>
      <c r="C14" s="16" t="s">
        <v>227</v>
      </c>
      <c r="D14" s="16" t="s">
        <v>122</v>
      </c>
      <c r="E14" s="73">
        <v>4725</v>
      </c>
      <c r="F14" s="74">
        <v>4.95</v>
      </c>
      <c r="G14" s="76">
        <v>23388.75</v>
      </c>
      <c r="H14" s="16" t="s">
        <v>307</v>
      </c>
      <c r="I14" s="16" t="s">
        <v>307</v>
      </c>
      <c r="J14" s="16" t="s">
        <v>0</v>
      </c>
      <c r="K14" s="15" t="s">
        <v>1</v>
      </c>
    </row>
    <row r="15" spans="1:11" x14ac:dyDescent="0.25">
      <c r="A15" s="16" t="s">
        <v>309</v>
      </c>
      <c r="B15" s="16" t="s">
        <v>265</v>
      </c>
      <c r="C15" s="16" t="s">
        <v>298</v>
      </c>
      <c r="D15" s="16" t="s">
        <v>122</v>
      </c>
      <c r="E15" s="73">
        <v>5530</v>
      </c>
      <c r="F15" s="74">
        <v>4.8890000000000002</v>
      </c>
      <c r="G15" s="76">
        <v>27036.17</v>
      </c>
      <c r="H15" s="16" t="s">
        <v>311</v>
      </c>
      <c r="I15" s="16" t="s">
        <v>311</v>
      </c>
      <c r="J15" s="16" t="s">
        <v>0</v>
      </c>
      <c r="K15" s="15" t="s">
        <v>1</v>
      </c>
    </row>
    <row r="16" spans="1:11" x14ac:dyDescent="0.25">
      <c r="A16" s="16" t="s">
        <v>313</v>
      </c>
      <c r="B16" s="16" t="s">
        <v>265</v>
      </c>
      <c r="C16" s="16" t="s">
        <v>227</v>
      </c>
      <c r="D16" s="16" t="s">
        <v>122</v>
      </c>
      <c r="E16" s="73">
        <v>12900</v>
      </c>
      <c r="F16" s="74">
        <v>4.7530000000000001</v>
      </c>
      <c r="G16" s="76">
        <v>61313.7</v>
      </c>
      <c r="H16" s="16" t="s">
        <v>315</v>
      </c>
      <c r="I16" s="16" t="s">
        <v>315</v>
      </c>
      <c r="J16" s="16" t="s">
        <v>0</v>
      </c>
      <c r="K16" s="15" t="s">
        <v>1</v>
      </c>
    </row>
    <row r="17" spans="1:11" x14ac:dyDescent="0.25">
      <c r="A17" s="16" t="s">
        <v>317</v>
      </c>
      <c r="B17" s="16" t="s">
        <v>265</v>
      </c>
      <c r="C17" s="16" t="s">
        <v>318</v>
      </c>
      <c r="D17" s="16" t="s">
        <v>122</v>
      </c>
      <c r="E17" s="73">
        <v>3085</v>
      </c>
      <c r="F17" s="74">
        <v>4.7530000000000001</v>
      </c>
      <c r="G17" s="76">
        <v>14663</v>
      </c>
      <c r="H17" s="16" t="s">
        <v>319</v>
      </c>
      <c r="I17" s="16" t="s">
        <v>319</v>
      </c>
      <c r="J17" s="16" t="s">
        <v>0</v>
      </c>
      <c r="K17" s="15" t="s">
        <v>1</v>
      </c>
    </row>
    <row r="18" spans="1:11" x14ac:dyDescent="0.25">
      <c r="A18" s="16" t="s">
        <v>320</v>
      </c>
      <c r="B18" s="16" t="s">
        <v>265</v>
      </c>
      <c r="C18" s="16" t="s">
        <v>227</v>
      </c>
      <c r="D18" s="16" t="s">
        <v>122</v>
      </c>
      <c r="E18" s="73">
        <v>5002</v>
      </c>
      <c r="F18" s="74">
        <v>4.9029999999999996</v>
      </c>
      <c r="G18" s="76">
        <v>24524.799999999999</v>
      </c>
      <c r="H18" s="16" t="s">
        <v>322</v>
      </c>
      <c r="I18" s="16" t="s">
        <v>322</v>
      </c>
      <c r="J18" s="16" t="s">
        <v>0</v>
      </c>
      <c r="K18" s="15" t="s">
        <v>1</v>
      </c>
    </row>
    <row r="19" spans="1:11" x14ac:dyDescent="0.25">
      <c r="A19" s="16" t="s">
        <v>324</v>
      </c>
      <c r="B19" s="16" t="s">
        <v>265</v>
      </c>
      <c r="C19" s="16" t="s">
        <v>3</v>
      </c>
      <c r="D19" s="16" t="s">
        <v>243</v>
      </c>
      <c r="E19" s="73">
        <v>16775</v>
      </c>
      <c r="F19" s="74">
        <v>5.617</v>
      </c>
      <c r="G19" s="76">
        <v>94225.17</v>
      </c>
      <c r="H19" s="16" t="s">
        <v>326</v>
      </c>
      <c r="I19" s="16" t="s">
        <v>326</v>
      </c>
      <c r="J19" s="16" t="s">
        <v>0</v>
      </c>
      <c r="K19" s="15" t="s">
        <v>1</v>
      </c>
    </row>
    <row r="20" spans="1:11" x14ac:dyDescent="0.25">
      <c r="A20" s="16" t="s">
        <v>328</v>
      </c>
      <c r="B20" s="16" t="s">
        <v>265</v>
      </c>
      <c r="C20" s="16" t="s">
        <v>329</v>
      </c>
      <c r="D20" s="16" t="s">
        <v>330</v>
      </c>
      <c r="E20" s="73">
        <v>980</v>
      </c>
      <c r="F20" s="74">
        <v>6.1379999999999999</v>
      </c>
      <c r="G20" s="76">
        <v>6015.24</v>
      </c>
      <c r="H20" s="16" t="s">
        <v>332</v>
      </c>
      <c r="I20" s="16" t="s">
        <v>332</v>
      </c>
      <c r="J20" s="16" t="s">
        <v>0</v>
      </c>
      <c r="K20" s="15" t="s">
        <v>1</v>
      </c>
    </row>
    <row r="21" spans="1:11" x14ac:dyDescent="0.25">
      <c r="A21" s="16" t="s">
        <v>338</v>
      </c>
      <c r="B21" s="16" t="s">
        <v>265</v>
      </c>
      <c r="C21" s="16" t="s">
        <v>227</v>
      </c>
      <c r="D21" s="16" t="s">
        <v>122</v>
      </c>
      <c r="E21" s="73">
        <v>25855</v>
      </c>
      <c r="F21" s="74">
        <v>5.2220000000000004</v>
      </c>
      <c r="G21" s="76">
        <v>135014.81</v>
      </c>
      <c r="H21" s="16" t="s">
        <v>339</v>
      </c>
      <c r="I21" s="16" t="s">
        <v>339</v>
      </c>
      <c r="J21" s="16" t="s">
        <v>0</v>
      </c>
      <c r="K21" s="15" t="s">
        <v>1</v>
      </c>
    </row>
    <row r="22" spans="1:11" x14ac:dyDescent="0.25">
      <c r="A22" s="17" t="s">
        <v>343</v>
      </c>
      <c r="B22" s="17" t="s">
        <v>344</v>
      </c>
      <c r="C22" s="16" t="s">
        <v>3</v>
      </c>
      <c r="D22" s="17" t="s">
        <v>345</v>
      </c>
      <c r="E22" s="70">
        <v>7760</v>
      </c>
      <c r="F22" s="71">
        <v>5.702</v>
      </c>
      <c r="G22" s="75">
        <v>44247.519999999997</v>
      </c>
      <c r="H22" s="17" t="s">
        <v>347</v>
      </c>
      <c r="I22" s="17" t="s">
        <v>347</v>
      </c>
      <c r="J22" s="17" t="s">
        <v>106</v>
      </c>
      <c r="K22" s="15" t="s">
        <v>1</v>
      </c>
    </row>
    <row r="23" spans="1:11" x14ac:dyDescent="0.25">
      <c r="A23" s="16" t="s">
        <v>349</v>
      </c>
      <c r="B23" s="16" t="s">
        <v>265</v>
      </c>
      <c r="C23" s="16" t="s">
        <v>121</v>
      </c>
      <c r="D23" s="16" t="s">
        <v>122</v>
      </c>
      <c r="E23" s="73">
        <v>5230</v>
      </c>
      <c r="F23" s="74">
        <v>5.1340000000000003</v>
      </c>
      <c r="G23" s="76">
        <v>26850.82</v>
      </c>
      <c r="H23" s="16" t="s">
        <v>350</v>
      </c>
      <c r="I23" s="16" t="s">
        <v>350</v>
      </c>
      <c r="J23" s="16" t="s">
        <v>0</v>
      </c>
      <c r="K23" s="15" t="s">
        <v>1</v>
      </c>
    </row>
    <row r="24" spans="1:11" x14ac:dyDescent="0.25">
      <c r="A24" s="16" t="s">
        <v>352</v>
      </c>
      <c r="B24" s="16" t="s">
        <v>265</v>
      </c>
      <c r="C24" s="16" t="s">
        <v>227</v>
      </c>
      <c r="D24" s="16" t="s">
        <v>122</v>
      </c>
      <c r="E24" s="73">
        <v>1935</v>
      </c>
      <c r="F24" s="74">
        <v>5.0780000000000003</v>
      </c>
      <c r="G24" s="76">
        <v>9825.93</v>
      </c>
      <c r="H24" s="16" t="s">
        <v>353</v>
      </c>
      <c r="I24" s="16" t="s">
        <v>353</v>
      </c>
      <c r="J24" s="16" t="s">
        <v>0</v>
      </c>
      <c r="K24" s="15" t="s">
        <v>1</v>
      </c>
    </row>
    <row r="25" spans="1:11" x14ac:dyDescent="0.25">
      <c r="A25" s="16" t="s">
        <v>514</v>
      </c>
      <c r="B25" s="16" t="s">
        <v>265</v>
      </c>
      <c r="C25" s="16" t="s">
        <v>341</v>
      </c>
      <c r="D25" s="16" t="s">
        <v>122</v>
      </c>
      <c r="E25" s="73">
        <v>1820</v>
      </c>
      <c r="F25" s="74">
        <v>4.99</v>
      </c>
      <c r="G25" s="76">
        <v>9081.7999999999993</v>
      </c>
      <c r="H25" s="16" t="s">
        <v>516</v>
      </c>
      <c r="I25" s="16" t="s">
        <v>516</v>
      </c>
      <c r="J25" s="16" t="s">
        <v>0</v>
      </c>
      <c r="K25" s="15" t="s">
        <v>1</v>
      </c>
    </row>
    <row r="26" spans="1:11" x14ac:dyDescent="0.25">
      <c r="A26" s="16" t="s">
        <v>517</v>
      </c>
      <c r="B26" s="16" t="s">
        <v>265</v>
      </c>
      <c r="C26" s="16" t="s">
        <v>518</v>
      </c>
      <c r="D26" s="16" t="s">
        <v>122</v>
      </c>
      <c r="E26" s="73">
        <v>580</v>
      </c>
      <c r="F26" s="74">
        <v>5.0780000000000003</v>
      </c>
      <c r="G26" s="76">
        <v>2945.24</v>
      </c>
      <c r="H26" s="16" t="s">
        <v>519</v>
      </c>
      <c r="I26" s="16" t="s">
        <v>519</v>
      </c>
      <c r="J26" s="16" t="s">
        <v>0</v>
      </c>
      <c r="K26" s="15" t="s">
        <v>1</v>
      </c>
    </row>
    <row r="27" spans="1:11" x14ac:dyDescent="0.25">
      <c r="A27" s="16" t="s">
        <v>520</v>
      </c>
      <c r="B27" s="16" t="s">
        <v>265</v>
      </c>
      <c r="C27" s="16" t="s">
        <v>521</v>
      </c>
      <c r="D27" s="16" t="s">
        <v>122</v>
      </c>
      <c r="E27" s="73">
        <v>1860</v>
      </c>
      <c r="F27" s="74">
        <v>5.0780000000000003</v>
      </c>
      <c r="G27" s="76">
        <v>9445.08</v>
      </c>
      <c r="H27" s="16" t="s">
        <v>522</v>
      </c>
      <c r="I27" s="16" t="s">
        <v>522</v>
      </c>
      <c r="J27" s="16" t="s">
        <v>0</v>
      </c>
      <c r="K27" s="15" t="s">
        <v>1</v>
      </c>
    </row>
    <row r="28" spans="1:11" x14ac:dyDescent="0.25">
      <c r="A28" s="16" t="s">
        <v>523</v>
      </c>
      <c r="B28" s="16" t="s">
        <v>265</v>
      </c>
      <c r="C28" s="16" t="s">
        <v>524</v>
      </c>
      <c r="D28" s="16" t="s">
        <v>160</v>
      </c>
      <c r="E28" s="73">
        <v>2019</v>
      </c>
      <c r="F28" s="74">
        <v>5.6070000000000002</v>
      </c>
      <c r="G28" s="76">
        <v>11320.53</v>
      </c>
      <c r="H28" s="16" t="s">
        <v>525</v>
      </c>
      <c r="I28" s="16" t="s">
        <v>525</v>
      </c>
      <c r="J28" s="16" t="s">
        <v>0</v>
      </c>
      <c r="K28" s="15" t="s">
        <v>1</v>
      </c>
    </row>
    <row r="29" spans="1:11" x14ac:dyDescent="0.25">
      <c r="A29" s="16" t="s">
        <v>526</v>
      </c>
      <c r="B29" s="16" t="s">
        <v>265</v>
      </c>
      <c r="C29" s="16" t="s">
        <v>279</v>
      </c>
      <c r="D29" s="16" t="s">
        <v>122</v>
      </c>
      <c r="E29" s="73">
        <v>1290</v>
      </c>
      <c r="F29" s="74">
        <v>4.9850000000000003</v>
      </c>
      <c r="G29" s="76">
        <v>6430.65</v>
      </c>
      <c r="H29" s="16" t="s">
        <v>527</v>
      </c>
      <c r="I29" s="16" t="s">
        <v>527</v>
      </c>
      <c r="J29" s="16" t="s">
        <v>0</v>
      </c>
      <c r="K29" s="15" t="s">
        <v>1</v>
      </c>
    </row>
    <row r="30" spans="1:11" x14ac:dyDescent="0.25">
      <c r="A30" s="16" t="s">
        <v>528</v>
      </c>
      <c r="B30" s="16" t="s">
        <v>265</v>
      </c>
      <c r="C30" s="16" t="s">
        <v>121</v>
      </c>
      <c r="D30" s="16" t="s">
        <v>122</v>
      </c>
      <c r="E30" s="73">
        <v>2465</v>
      </c>
      <c r="F30" s="74">
        <v>4.9574999999999996</v>
      </c>
      <c r="G30" s="76">
        <v>12220.23</v>
      </c>
      <c r="H30" s="16" t="s">
        <v>529</v>
      </c>
      <c r="I30" s="16" t="s">
        <v>529</v>
      </c>
      <c r="J30" s="16" t="s">
        <v>0</v>
      </c>
      <c r="K30" s="15" t="s">
        <v>1</v>
      </c>
    </row>
    <row r="31" spans="1:11" x14ac:dyDescent="0.25">
      <c r="A31" s="16" t="s">
        <v>530</v>
      </c>
      <c r="B31" s="16" t="s">
        <v>265</v>
      </c>
      <c r="C31" s="16" t="s">
        <v>227</v>
      </c>
      <c r="D31" s="16" t="s">
        <v>122</v>
      </c>
      <c r="E31" s="73">
        <v>10190</v>
      </c>
      <c r="F31" s="74">
        <v>5.3404999999999996</v>
      </c>
      <c r="G31" s="76">
        <v>54419.69</v>
      </c>
      <c r="H31" s="16" t="s">
        <v>532</v>
      </c>
      <c r="I31" s="16" t="s">
        <v>532</v>
      </c>
      <c r="J31" s="16" t="s">
        <v>0</v>
      </c>
      <c r="K31" s="15" t="s">
        <v>1</v>
      </c>
    </row>
    <row r="32" spans="1:11" x14ac:dyDescent="0.25">
      <c r="A32" s="16" t="s">
        <v>533</v>
      </c>
      <c r="B32" s="16" t="s">
        <v>265</v>
      </c>
      <c r="C32" s="16" t="s">
        <v>147</v>
      </c>
      <c r="D32" s="16" t="s">
        <v>122</v>
      </c>
      <c r="E32" s="73">
        <v>13850</v>
      </c>
      <c r="F32" s="74">
        <v>5.1870000000000003</v>
      </c>
      <c r="G32" s="76">
        <v>71839.95</v>
      </c>
      <c r="H32" s="16" t="s">
        <v>535</v>
      </c>
      <c r="I32" s="16" t="s">
        <v>535</v>
      </c>
      <c r="J32" s="16" t="s">
        <v>0</v>
      </c>
      <c r="K32" s="15" t="s">
        <v>1</v>
      </c>
    </row>
    <row r="33" spans="1:11" x14ac:dyDescent="0.25">
      <c r="A33" s="16" t="s">
        <v>537</v>
      </c>
      <c r="B33" s="16" t="s">
        <v>265</v>
      </c>
      <c r="C33" s="16" t="s">
        <v>274</v>
      </c>
      <c r="D33" s="16" t="s">
        <v>160</v>
      </c>
      <c r="E33" s="73">
        <v>947.5</v>
      </c>
      <c r="F33" s="74">
        <v>5.5389999999999997</v>
      </c>
      <c r="G33" s="76">
        <v>5248.2</v>
      </c>
      <c r="H33" s="16" t="s">
        <v>539</v>
      </c>
      <c r="I33" s="16" t="s">
        <v>539</v>
      </c>
      <c r="J33" s="16" t="s">
        <v>0</v>
      </c>
      <c r="K33" s="15" t="s">
        <v>1</v>
      </c>
    </row>
    <row r="34" spans="1:11" x14ac:dyDescent="0.25">
      <c r="A34" s="16" t="s">
        <v>540</v>
      </c>
      <c r="B34" s="16" t="s">
        <v>265</v>
      </c>
      <c r="C34" s="16" t="s">
        <v>449</v>
      </c>
      <c r="D34" s="16" t="s">
        <v>122</v>
      </c>
      <c r="E34" s="73">
        <v>4270</v>
      </c>
      <c r="F34" s="74">
        <v>5.2060000000000004</v>
      </c>
      <c r="G34" s="76">
        <v>22229.62</v>
      </c>
      <c r="H34" s="16" t="s">
        <v>541</v>
      </c>
      <c r="I34" s="16" t="s">
        <v>541</v>
      </c>
      <c r="J34" s="16" t="s">
        <v>0</v>
      </c>
      <c r="K34" s="15" t="s">
        <v>1</v>
      </c>
    </row>
    <row r="35" spans="1:11" x14ac:dyDescent="0.25">
      <c r="A35" s="16" t="s">
        <v>542</v>
      </c>
      <c r="B35" s="16" t="s">
        <v>265</v>
      </c>
      <c r="C35" s="16" t="s">
        <v>298</v>
      </c>
      <c r="D35" s="16" t="s">
        <v>122</v>
      </c>
      <c r="E35" s="73">
        <v>2665</v>
      </c>
      <c r="F35" s="74">
        <v>5.218</v>
      </c>
      <c r="G35" s="76">
        <v>13905.97</v>
      </c>
      <c r="H35" s="16" t="s">
        <v>543</v>
      </c>
      <c r="I35" s="16" t="s">
        <v>543</v>
      </c>
      <c r="J35" s="16" t="s">
        <v>0</v>
      </c>
      <c r="K35" s="15" t="s">
        <v>1</v>
      </c>
    </row>
    <row r="36" spans="1:11" x14ac:dyDescent="0.25">
      <c r="A36" s="16" t="s">
        <v>544</v>
      </c>
      <c r="B36" s="16" t="s">
        <v>265</v>
      </c>
      <c r="C36" s="16" t="s">
        <v>3</v>
      </c>
      <c r="D36" s="16" t="s">
        <v>243</v>
      </c>
      <c r="E36" s="73">
        <v>10815</v>
      </c>
      <c r="F36" s="74">
        <v>5.8212000000000002</v>
      </c>
      <c r="G36" s="76">
        <v>62956.27</v>
      </c>
      <c r="H36" s="16" t="s">
        <v>545</v>
      </c>
      <c r="I36" s="16" t="s">
        <v>545</v>
      </c>
      <c r="J36" s="16" t="s">
        <v>0</v>
      </c>
      <c r="K36" s="15" t="s">
        <v>1</v>
      </c>
    </row>
    <row r="37" spans="1:11" x14ac:dyDescent="0.25">
      <c r="A37" s="16" t="s">
        <v>546</v>
      </c>
      <c r="B37" s="16" t="s">
        <v>265</v>
      </c>
      <c r="C37" s="16" t="s">
        <v>3</v>
      </c>
      <c r="D37" s="16" t="s">
        <v>243</v>
      </c>
      <c r="E37" s="73">
        <v>22820</v>
      </c>
      <c r="F37" s="74">
        <v>5.4480000000000004</v>
      </c>
      <c r="G37" s="76">
        <v>124323.36</v>
      </c>
      <c r="H37" s="16" t="s">
        <v>548</v>
      </c>
      <c r="I37" s="16" t="s">
        <v>548</v>
      </c>
      <c r="J37" s="16" t="s">
        <v>0</v>
      </c>
      <c r="K37" s="15" t="s">
        <v>1</v>
      </c>
    </row>
    <row r="38" spans="1:11" x14ac:dyDescent="0.25">
      <c r="A38" s="16" t="s">
        <v>550</v>
      </c>
      <c r="B38" s="16" t="s">
        <v>265</v>
      </c>
      <c r="C38" s="16" t="s">
        <v>282</v>
      </c>
      <c r="D38" s="16" t="s">
        <v>122</v>
      </c>
      <c r="E38" s="73">
        <v>4915</v>
      </c>
      <c r="F38" s="74">
        <v>5.0339999999999998</v>
      </c>
      <c r="G38" s="76">
        <v>24742.11</v>
      </c>
      <c r="H38" s="16" t="s">
        <v>551</v>
      </c>
      <c r="I38" s="16" t="s">
        <v>551</v>
      </c>
      <c r="J38" s="16" t="s">
        <v>0</v>
      </c>
      <c r="K38" s="15" t="s">
        <v>1</v>
      </c>
    </row>
    <row r="39" spans="1:11" x14ac:dyDescent="0.25">
      <c r="A39" s="16" t="s">
        <v>552</v>
      </c>
      <c r="B39" s="16" t="s">
        <v>265</v>
      </c>
      <c r="C39" s="16" t="s">
        <v>449</v>
      </c>
      <c r="D39" s="16" t="s">
        <v>122</v>
      </c>
      <c r="E39" s="73">
        <v>3270</v>
      </c>
      <c r="F39" s="74">
        <v>5.0309999999999997</v>
      </c>
      <c r="G39" s="76">
        <v>16451.37</v>
      </c>
      <c r="H39" s="16" t="s">
        <v>553</v>
      </c>
      <c r="I39" s="16" t="s">
        <v>553</v>
      </c>
      <c r="J39" s="16" t="s">
        <v>0</v>
      </c>
      <c r="K39" s="15" t="s">
        <v>1</v>
      </c>
    </row>
    <row r="40" spans="1:11" x14ac:dyDescent="0.25">
      <c r="A40" s="16" t="s">
        <v>554</v>
      </c>
      <c r="B40" s="16" t="s">
        <v>265</v>
      </c>
      <c r="C40" s="16" t="s">
        <v>555</v>
      </c>
      <c r="D40" s="16" t="s">
        <v>122</v>
      </c>
      <c r="E40" s="73">
        <v>3750</v>
      </c>
      <c r="F40" s="74">
        <v>5.0339999999999998</v>
      </c>
      <c r="G40" s="76">
        <v>18877.5</v>
      </c>
      <c r="H40" s="16" t="s">
        <v>556</v>
      </c>
      <c r="I40" s="16" t="s">
        <v>556</v>
      </c>
      <c r="J40" s="16" t="s">
        <v>0</v>
      </c>
      <c r="K40" s="15" t="s">
        <v>1</v>
      </c>
    </row>
    <row r="41" spans="1:11" x14ac:dyDescent="0.25">
      <c r="A41" s="16" t="s">
        <v>557</v>
      </c>
      <c r="B41" s="16" t="s">
        <v>265</v>
      </c>
      <c r="C41" s="16" t="s">
        <v>121</v>
      </c>
      <c r="D41" s="16" t="s">
        <v>122</v>
      </c>
      <c r="E41" s="73">
        <v>11540</v>
      </c>
      <c r="F41" s="74">
        <v>4.9180000000000001</v>
      </c>
      <c r="G41" s="76">
        <v>56753.72</v>
      </c>
      <c r="H41" s="16" t="s">
        <v>558</v>
      </c>
      <c r="I41" s="16" t="s">
        <v>558</v>
      </c>
      <c r="J41" s="16" t="s">
        <v>0</v>
      </c>
      <c r="K41" s="15" t="s">
        <v>1</v>
      </c>
    </row>
    <row r="42" spans="1:11" x14ac:dyDescent="0.25">
      <c r="A42" s="16" t="s">
        <v>560</v>
      </c>
      <c r="B42" s="16" t="s">
        <v>265</v>
      </c>
      <c r="C42" s="16" t="s">
        <v>227</v>
      </c>
      <c r="D42" s="16" t="s">
        <v>122</v>
      </c>
      <c r="E42" s="73">
        <v>2080</v>
      </c>
      <c r="F42" s="74">
        <v>5.0339999999999998</v>
      </c>
      <c r="G42" s="76">
        <v>10470.719999999999</v>
      </c>
      <c r="H42" s="16" t="s">
        <v>561</v>
      </c>
      <c r="I42" s="16" t="s">
        <v>561</v>
      </c>
      <c r="J42" s="16" t="s">
        <v>0</v>
      </c>
      <c r="K42" s="15" t="s">
        <v>1</v>
      </c>
    </row>
    <row r="43" spans="1:11" x14ac:dyDescent="0.25">
      <c r="A43" s="16" t="s">
        <v>562</v>
      </c>
      <c r="B43" s="16" t="s">
        <v>265</v>
      </c>
      <c r="C43" s="16" t="s">
        <v>279</v>
      </c>
      <c r="D43" s="16" t="s">
        <v>122</v>
      </c>
      <c r="E43" s="73">
        <v>2998</v>
      </c>
      <c r="F43" s="74">
        <v>5.0309999999999997</v>
      </c>
      <c r="G43" s="76">
        <v>15082.93</v>
      </c>
      <c r="H43" s="16" t="s">
        <v>563</v>
      </c>
      <c r="I43" s="16" t="s">
        <v>563</v>
      </c>
      <c r="J43" s="16" t="s">
        <v>0</v>
      </c>
      <c r="K43" s="15" t="s">
        <v>1</v>
      </c>
    </row>
    <row r="44" spans="1:11" x14ac:dyDescent="0.25">
      <c r="A44" s="16" t="s">
        <v>564</v>
      </c>
      <c r="B44" s="16" t="s">
        <v>265</v>
      </c>
      <c r="C44" s="16" t="s">
        <v>274</v>
      </c>
      <c r="D44" s="16" t="s">
        <v>160</v>
      </c>
      <c r="E44" s="73">
        <v>1144.5</v>
      </c>
      <c r="F44" s="74">
        <v>5.3390000000000004</v>
      </c>
      <c r="G44" s="76">
        <v>6110.48</v>
      </c>
      <c r="H44" s="16" t="s">
        <v>565</v>
      </c>
      <c r="I44" s="16" t="s">
        <v>565</v>
      </c>
      <c r="J44" s="16" t="s">
        <v>0</v>
      </c>
      <c r="K44" s="15" t="s">
        <v>1</v>
      </c>
    </row>
    <row r="45" spans="1:11" x14ac:dyDescent="0.25">
      <c r="A45" s="16" t="s">
        <v>566</v>
      </c>
      <c r="B45" s="16" t="s">
        <v>265</v>
      </c>
      <c r="C45" s="16" t="s">
        <v>270</v>
      </c>
      <c r="D45" s="16" t="s">
        <v>122</v>
      </c>
      <c r="E45" s="73">
        <v>3300</v>
      </c>
      <c r="F45" s="74">
        <v>4.9000000000000004</v>
      </c>
      <c r="G45" s="76">
        <v>16170</v>
      </c>
      <c r="H45" s="16" t="s">
        <v>567</v>
      </c>
      <c r="I45" s="16" t="s">
        <v>567</v>
      </c>
      <c r="J45" s="16" t="s">
        <v>0</v>
      </c>
      <c r="K45" s="15" t="s">
        <v>1</v>
      </c>
    </row>
    <row r="46" spans="1:11" x14ac:dyDescent="0.25">
      <c r="A46" s="16" t="s">
        <v>568</v>
      </c>
      <c r="B46" s="16" t="s">
        <v>265</v>
      </c>
      <c r="C46" s="16" t="s">
        <v>147</v>
      </c>
      <c r="D46" s="16" t="s">
        <v>122</v>
      </c>
      <c r="E46" s="73">
        <v>3890</v>
      </c>
      <c r="F46" s="74">
        <v>4.8994999999999997</v>
      </c>
      <c r="G46" s="76">
        <v>19059.05</v>
      </c>
      <c r="H46" s="16" t="s">
        <v>569</v>
      </c>
      <c r="I46" s="16" t="s">
        <v>569</v>
      </c>
      <c r="J46" s="16" t="s">
        <v>0</v>
      </c>
      <c r="K46" s="15" t="s">
        <v>1</v>
      </c>
    </row>
    <row r="47" spans="1:11" x14ac:dyDescent="0.25">
      <c r="A47" s="16" t="s">
        <v>570</v>
      </c>
      <c r="B47" s="16" t="s">
        <v>265</v>
      </c>
      <c r="C47" s="16" t="s">
        <v>571</v>
      </c>
      <c r="D47" s="16" t="s">
        <v>122</v>
      </c>
      <c r="E47" s="73">
        <v>1695</v>
      </c>
      <c r="F47" s="74">
        <v>4.8235000000000001</v>
      </c>
      <c r="G47" s="76">
        <v>8175.83</v>
      </c>
      <c r="H47" s="16" t="s">
        <v>573</v>
      </c>
      <c r="I47" s="16" t="s">
        <v>573</v>
      </c>
      <c r="J47" s="16" t="s">
        <v>0</v>
      </c>
      <c r="K47" s="15" t="s">
        <v>1</v>
      </c>
    </row>
    <row r="48" spans="1:11" x14ac:dyDescent="0.25">
      <c r="A48" s="16" t="s">
        <v>575</v>
      </c>
      <c r="B48" s="16" t="s">
        <v>265</v>
      </c>
      <c r="C48" s="16" t="s">
        <v>576</v>
      </c>
      <c r="D48" s="16" t="s">
        <v>577</v>
      </c>
      <c r="E48" s="73">
        <v>4000</v>
      </c>
      <c r="F48" s="74">
        <v>3.3479999999999999</v>
      </c>
      <c r="G48" s="76">
        <v>13392</v>
      </c>
      <c r="H48" s="16" t="s">
        <v>578</v>
      </c>
      <c r="I48" s="16" t="s">
        <v>578</v>
      </c>
      <c r="J48" s="16" t="s">
        <v>0</v>
      </c>
      <c r="K48" s="15" t="s">
        <v>1</v>
      </c>
    </row>
    <row r="49" spans="1:11" x14ac:dyDescent="0.25">
      <c r="A49" s="16" t="s">
        <v>579</v>
      </c>
      <c r="B49" s="16" t="s">
        <v>265</v>
      </c>
      <c r="C49" s="16" t="s">
        <v>274</v>
      </c>
      <c r="D49" s="16" t="s">
        <v>160</v>
      </c>
      <c r="E49" s="73">
        <v>1365</v>
      </c>
      <c r="F49" s="74">
        <v>5.4195000000000002</v>
      </c>
      <c r="G49" s="76">
        <v>7397.61</v>
      </c>
      <c r="H49" s="16" t="s">
        <v>580</v>
      </c>
      <c r="I49" s="16" t="s">
        <v>580</v>
      </c>
      <c r="J49" s="16" t="s">
        <v>0</v>
      </c>
      <c r="K49" s="15" t="s">
        <v>1</v>
      </c>
    </row>
    <row r="50" spans="1:11" x14ac:dyDescent="0.25">
      <c r="A50" s="16" t="s">
        <v>582</v>
      </c>
      <c r="B50" s="16" t="s">
        <v>265</v>
      </c>
      <c r="C50" s="16" t="s">
        <v>282</v>
      </c>
      <c r="D50" s="16" t="s">
        <v>122</v>
      </c>
      <c r="E50" s="73">
        <v>8600</v>
      </c>
      <c r="F50" s="74">
        <v>4.9119999999999999</v>
      </c>
      <c r="G50" s="76">
        <v>42243.199999999997</v>
      </c>
      <c r="H50" s="16" t="s">
        <v>584</v>
      </c>
      <c r="I50" s="16" t="s">
        <v>584</v>
      </c>
      <c r="J50" s="16" t="s">
        <v>0</v>
      </c>
      <c r="K50" s="15" t="s">
        <v>1</v>
      </c>
    </row>
    <row r="51" spans="1:11" x14ac:dyDescent="0.25">
      <c r="A51" s="17" t="s">
        <v>586</v>
      </c>
      <c r="B51" s="17" t="s">
        <v>344</v>
      </c>
      <c r="C51" s="16" t="s">
        <v>3</v>
      </c>
      <c r="D51" s="17" t="s">
        <v>345</v>
      </c>
      <c r="E51" s="70">
        <v>10460</v>
      </c>
      <c r="F51" s="71">
        <v>5.4279999999999999</v>
      </c>
      <c r="G51" s="75">
        <v>56776.88</v>
      </c>
      <c r="H51" s="17" t="s">
        <v>588</v>
      </c>
      <c r="I51" s="17" t="s">
        <v>588</v>
      </c>
      <c r="J51" s="17" t="s">
        <v>106</v>
      </c>
      <c r="K51" s="15" t="s">
        <v>1</v>
      </c>
    </row>
    <row r="52" spans="1:11" x14ac:dyDescent="0.25">
      <c r="A52" s="16" t="s">
        <v>590</v>
      </c>
      <c r="B52" s="16" t="s">
        <v>265</v>
      </c>
      <c r="C52" s="16" t="s">
        <v>591</v>
      </c>
      <c r="D52" s="16" t="s">
        <v>122</v>
      </c>
      <c r="E52" s="73">
        <v>2595</v>
      </c>
      <c r="F52" s="74">
        <v>4.9470000000000001</v>
      </c>
      <c r="G52" s="76">
        <v>12837.46</v>
      </c>
      <c r="H52" s="16" t="s">
        <v>592</v>
      </c>
      <c r="I52" s="16" t="s">
        <v>592</v>
      </c>
      <c r="J52" s="16" t="s">
        <v>0</v>
      </c>
      <c r="K52" s="15" t="s">
        <v>1</v>
      </c>
    </row>
    <row r="53" spans="1:11" x14ac:dyDescent="0.25">
      <c r="A53" s="16" t="s">
        <v>593</v>
      </c>
      <c r="B53" s="16" t="s">
        <v>265</v>
      </c>
      <c r="C53" s="16" t="s">
        <v>298</v>
      </c>
      <c r="D53" s="16" t="s">
        <v>122</v>
      </c>
      <c r="E53" s="73">
        <v>6330</v>
      </c>
      <c r="F53" s="74">
        <v>5.3402000000000003</v>
      </c>
      <c r="G53" s="76">
        <v>33803.46</v>
      </c>
      <c r="H53" s="16" t="s">
        <v>594</v>
      </c>
      <c r="I53" s="16" t="s">
        <v>594</v>
      </c>
      <c r="J53" s="16" t="s">
        <v>0</v>
      </c>
      <c r="K53" s="15" t="s">
        <v>1</v>
      </c>
    </row>
    <row r="54" spans="1:11" x14ac:dyDescent="0.25">
      <c r="A54" s="16" t="s">
        <v>595</v>
      </c>
      <c r="B54" s="16" t="s">
        <v>265</v>
      </c>
      <c r="C54" s="16" t="s">
        <v>449</v>
      </c>
      <c r="D54" s="16" t="s">
        <v>330</v>
      </c>
      <c r="E54" s="73">
        <v>2110</v>
      </c>
      <c r="F54" s="74">
        <v>6.4604999999999997</v>
      </c>
      <c r="G54" s="76">
        <v>13631.65</v>
      </c>
      <c r="H54" s="16" t="s">
        <v>596</v>
      </c>
      <c r="I54" s="16" t="s">
        <v>596</v>
      </c>
      <c r="J54" s="16" t="s">
        <v>0</v>
      </c>
      <c r="K54" s="15" t="s">
        <v>1</v>
      </c>
    </row>
    <row r="55" spans="1:11" x14ac:dyDescent="0.25">
      <c r="A55" s="16" t="s">
        <v>597</v>
      </c>
      <c r="B55" s="16" t="s">
        <v>265</v>
      </c>
      <c r="C55" s="16" t="s">
        <v>147</v>
      </c>
      <c r="D55" s="16" t="s">
        <v>122</v>
      </c>
      <c r="E55" s="73">
        <v>2000</v>
      </c>
      <c r="F55" s="74">
        <v>5.2629999999999999</v>
      </c>
      <c r="G55" s="76">
        <v>10526</v>
      </c>
      <c r="H55" s="16" t="s">
        <v>598</v>
      </c>
      <c r="I55" s="16" t="s">
        <v>598</v>
      </c>
      <c r="J55" s="16" t="s">
        <v>0</v>
      </c>
      <c r="K55" s="15" t="s">
        <v>1</v>
      </c>
    </row>
    <row r="56" spans="1:11" x14ac:dyDescent="0.25">
      <c r="A56" s="16" t="s">
        <v>599</v>
      </c>
      <c r="B56" s="16" t="s">
        <v>265</v>
      </c>
      <c r="C56" s="16" t="s">
        <v>274</v>
      </c>
      <c r="D56" s="16" t="s">
        <v>160</v>
      </c>
      <c r="E56" s="73">
        <v>212.5</v>
      </c>
      <c r="F56" s="74">
        <v>5.6870000000000003</v>
      </c>
      <c r="G56" s="76">
        <v>1208.48</v>
      </c>
      <c r="H56" s="16" t="s">
        <v>601</v>
      </c>
      <c r="I56" s="16" t="s">
        <v>601</v>
      </c>
      <c r="J56" s="16" t="s">
        <v>0</v>
      </c>
      <c r="K56" s="15" t="s">
        <v>1</v>
      </c>
    </row>
    <row r="57" spans="1:11" x14ac:dyDescent="0.25">
      <c r="A57" s="16" t="s">
        <v>602</v>
      </c>
      <c r="B57" s="16" t="s">
        <v>265</v>
      </c>
      <c r="C57" s="16" t="s">
        <v>3</v>
      </c>
      <c r="D57" s="16" t="s">
        <v>243</v>
      </c>
      <c r="E57" s="73">
        <v>10430</v>
      </c>
      <c r="F57" s="74">
        <v>5.5129999999999999</v>
      </c>
      <c r="G57" s="76">
        <v>57500.59</v>
      </c>
      <c r="H57" s="16" t="s">
        <v>603</v>
      </c>
      <c r="I57" s="16" t="s">
        <v>603</v>
      </c>
      <c r="J57" s="16" t="s">
        <v>0</v>
      </c>
      <c r="K57" s="15" t="s">
        <v>1</v>
      </c>
    </row>
    <row r="58" spans="1:11" x14ac:dyDescent="0.25">
      <c r="A58" s="16" t="s">
        <v>604</v>
      </c>
      <c r="B58" s="16" t="s">
        <v>265</v>
      </c>
      <c r="C58" s="16" t="s">
        <v>121</v>
      </c>
      <c r="D58" s="16" t="s">
        <v>122</v>
      </c>
      <c r="E58" s="73">
        <v>13220</v>
      </c>
      <c r="F58" s="74">
        <v>4.8650000000000002</v>
      </c>
      <c r="G58" s="76">
        <v>64315.3</v>
      </c>
      <c r="H58" s="16" t="s">
        <v>606</v>
      </c>
      <c r="I58" s="16" t="s">
        <v>606</v>
      </c>
      <c r="J58" s="16" t="s">
        <v>0</v>
      </c>
      <c r="K58" s="15" t="s">
        <v>1</v>
      </c>
    </row>
    <row r="59" spans="1:11" x14ac:dyDescent="0.25">
      <c r="A59" s="16" t="s">
        <v>608</v>
      </c>
      <c r="B59" s="16" t="s">
        <v>265</v>
      </c>
      <c r="C59" s="16" t="s">
        <v>279</v>
      </c>
      <c r="D59" s="16" t="s">
        <v>122</v>
      </c>
      <c r="E59" s="73">
        <v>3963</v>
      </c>
      <c r="F59" s="74">
        <v>4.8550000000000004</v>
      </c>
      <c r="G59" s="76">
        <v>19240.36</v>
      </c>
      <c r="H59" s="16" t="s">
        <v>609</v>
      </c>
      <c r="I59" s="16" t="s">
        <v>609</v>
      </c>
      <c r="J59" s="16" t="s">
        <v>0</v>
      </c>
      <c r="K59" s="15" t="s">
        <v>1</v>
      </c>
    </row>
    <row r="60" spans="1:11" x14ac:dyDescent="0.25">
      <c r="A60" s="16" t="s">
        <v>610</v>
      </c>
      <c r="B60" s="16" t="s">
        <v>265</v>
      </c>
      <c r="C60" s="16" t="s">
        <v>227</v>
      </c>
      <c r="D60" s="16" t="s">
        <v>122</v>
      </c>
      <c r="E60" s="73">
        <v>7265</v>
      </c>
      <c r="F60" s="74">
        <v>4.8479999999999999</v>
      </c>
      <c r="G60" s="76">
        <v>35220.720000000001</v>
      </c>
      <c r="H60" s="16" t="s">
        <v>611</v>
      </c>
      <c r="I60" s="16" t="s">
        <v>611</v>
      </c>
      <c r="J60" s="16" t="s">
        <v>0</v>
      </c>
      <c r="K60" s="15" t="s">
        <v>1</v>
      </c>
    </row>
    <row r="61" spans="1:11" x14ac:dyDescent="0.25">
      <c r="A61" s="16" t="s">
        <v>613</v>
      </c>
      <c r="B61" s="16" t="s">
        <v>265</v>
      </c>
      <c r="C61" s="16" t="s">
        <v>3</v>
      </c>
      <c r="D61" s="16" t="s">
        <v>243</v>
      </c>
      <c r="E61" s="73">
        <v>11320</v>
      </c>
      <c r="F61" s="74">
        <v>5.5839999999999996</v>
      </c>
      <c r="G61" s="76">
        <v>63210.879999999997</v>
      </c>
      <c r="H61" s="16" t="s">
        <v>614</v>
      </c>
      <c r="I61" s="16" t="s">
        <v>614</v>
      </c>
      <c r="J61" s="16" t="s">
        <v>0</v>
      </c>
      <c r="K61" s="15" t="s">
        <v>1</v>
      </c>
    </row>
    <row r="62" spans="1:11" x14ac:dyDescent="0.25">
      <c r="A62" s="16" t="s">
        <v>615</v>
      </c>
      <c r="B62" s="16" t="s">
        <v>265</v>
      </c>
      <c r="C62" s="16" t="s">
        <v>3</v>
      </c>
      <c r="D62" s="16" t="s">
        <v>243</v>
      </c>
      <c r="E62" s="73">
        <v>27110</v>
      </c>
      <c r="F62" s="74">
        <v>5.5984999999999996</v>
      </c>
      <c r="G62" s="76">
        <v>151775.32999999999</v>
      </c>
      <c r="H62" s="16" t="s">
        <v>616</v>
      </c>
      <c r="I62" s="16" t="s">
        <v>616</v>
      </c>
      <c r="J62" s="16" t="s">
        <v>0</v>
      </c>
      <c r="K62" s="15" t="s">
        <v>1</v>
      </c>
    </row>
    <row r="63" spans="1:11" x14ac:dyDescent="0.25">
      <c r="A63" s="16" t="s">
        <v>617</v>
      </c>
      <c r="B63" s="16" t="s">
        <v>265</v>
      </c>
      <c r="C63" s="16" t="s">
        <v>618</v>
      </c>
      <c r="D63" s="16" t="s">
        <v>122</v>
      </c>
      <c r="E63" s="73">
        <v>400</v>
      </c>
      <c r="F63" s="74">
        <v>4.9000000000000004</v>
      </c>
      <c r="G63" s="76">
        <v>1960</v>
      </c>
      <c r="H63" s="16" t="s">
        <v>619</v>
      </c>
      <c r="I63" s="16" t="s">
        <v>619</v>
      </c>
      <c r="J63" s="16" t="s">
        <v>0</v>
      </c>
      <c r="K63" s="15" t="s">
        <v>1</v>
      </c>
    </row>
    <row r="64" spans="1:11" x14ac:dyDescent="0.25">
      <c r="A64" s="16" t="s">
        <v>620</v>
      </c>
      <c r="B64" s="16" t="s">
        <v>265</v>
      </c>
      <c r="C64" s="16" t="s">
        <v>121</v>
      </c>
      <c r="D64" s="16" t="s">
        <v>122</v>
      </c>
      <c r="E64" s="73">
        <v>2565</v>
      </c>
      <c r="F64" s="74">
        <v>4.9189999999999996</v>
      </c>
      <c r="G64" s="76">
        <v>12617.23</v>
      </c>
      <c r="H64" s="16" t="s">
        <v>621</v>
      </c>
      <c r="I64" s="16" t="s">
        <v>621</v>
      </c>
      <c r="J64" s="16" t="s">
        <v>0</v>
      </c>
      <c r="K64" s="15" t="s">
        <v>1</v>
      </c>
    </row>
    <row r="65" spans="1:11" x14ac:dyDescent="0.25">
      <c r="A65" s="16" t="s">
        <v>622</v>
      </c>
      <c r="B65" s="16" t="s">
        <v>265</v>
      </c>
      <c r="C65" s="16" t="s">
        <v>282</v>
      </c>
      <c r="D65" s="16" t="s">
        <v>122</v>
      </c>
      <c r="E65" s="73">
        <v>1805</v>
      </c>
      <c r="F65" s="74">
        <v>4.9353999999999996</v>
      </c>
      <c r="G65" s="76">
        <v>8908.39</v>
      </c>
      <c r="H65" s="16" t="s">
        <v>624</v>
      </c>
      <c r="I65" s="16" t="s">
        <v>624</v>
      </c>
      <c r="J65" s="16" t="s">
        <v>0</v>
      </c>
      <c r="K65" s="15" t="s">
        <v>1</v>
      </c>
    </row>
    <row r="66" spans="1:11" x14ac:dyDescent="0.25">
      <c r="A66" s="16" t="s">
        <v>626</v>
      </c>
      <c r="B66" s="16" t="s">
        <v>265</v>
      </c>
      <c r="C66" s="16" t="s">
        <v>270</v>
      </c>
      <c r="D66" s="16" t="s">
        <v>122</v>
      </c>
      <c r="E66" s="73">
        <v>3550</v>
      </c>
      <c r="F66" s="74">
        <v>4.9269999999999996</v>
      </c>
      <c r="G66" s="76">
        <v>17490.849999999999</v>
      </c>
      <c r="H66" s="16" t="s">
        <v>627</v>
      </c>
      <c r="I66" s="16" t="s">
        <v>627</v>
      </c>
      <c r="J66" s="16" t="s">
        <v>0</v>
      </c>
      <c r="K66" s="15" t="s">
        <v>1</v>
      </c>
    </row>
    <row r="67" spans="1:11" x14ac:dyDescent="0.25">
      <c r="A67" s="16" t="s">
        <v>628</v>
      </c>
      <c r="B67" s="16" t="s">
        <v>265</v>
      </c>
      <c r="C67" s="16" t="s">
        <v>618</v>
      </c>
      <c r="D67" s="16" t="s">
        <v>122</v>
      </c>
      <c r="E67" s="73">
        <v>495</v>
      </c>
      <c r="F67" s="74">
        <v>4.9269999999999996</v>
      </c>
      <c r="G67" s="76">
        <v>2438.86</v>
      </c>
      <c r="H67" s="16" t="s">
        <v>629</v>
      </c>
      <c r="I67" s="16" t="s">
        <v>629</v>
      </c>
      <c r="J67" s="16" t="s">
        <v>0</v>
      </c>
      <c r="K67" s="15" t="s">
        <v>1</v>
      </c>
    </row>
    <row r="68" spans="1:11" x14ac:dyDescent="0.25">
      <c r="A68" s="16" t="s">
        <v>634</v>
      </c>
      <c r="B68" s="16" t="s">
        <v>265</v>
      </c>
      <c r="C68" s="16" t="s">
        <v>147</v>
      </c>
      <c r="D68" s="16" t="s">
        <v>122</v>
      </c>
      <c r="E68" s="73">
        <v>3000</v>
      </c>
      <c r="F68" s="74">
        <v>5.117</v>
      </c>
      <c r="G68" s="76">
        <v>15351</v>
      </c>
      <c r="H68" s="16" t="s">
        <v>616</v>
      </c>
      <c r="I68" s="16" t="s">
        <v>616</v>
      </c>
      <c r="J68" s="16" t="s">
        <v>0</v>
      </c>
      <c r="K68" s="15" t="s">
        <v>1</v>
      </c>
    </row>
    <row r="69" spans="1:11" x14ac:dyDescent="0.25">
      <c r="A69" s="16" t="s">
        <v>1797</v>
      </c>
      <c r="B69" s="16" t="s">
        <v>265</v>
      </c>
      <c r="C69" s="16" t="s">
        <v>726</v>
      </c>
      <c r="D69" s="16" t="s">
        <v>122</v>
      </c>
      <c r="E69" s="85">
        <v>3382.56</v>
      </c>
      <c r="F69" s="74">
        <v>4.899</v>
      </c>
      <c r="G69" s="76">
        <v>16571.16</v>
      </c>
      <c r="H69" s="191" t="s">
        <v>727</v>
      </c>
      <c r="I69" s="16" t="s">
        <v>728</v>
      </c>
      <c r="J69" s="17" t="s">
        <v>6</v>
      </c>
      <c r="K69" s="15" t="s">
        <v>1</v>
      </c>
    </row>
    <row r="70" spans="1:11" x14ac:dyDescent="0.25">
      <c r="A70" s="17" t="s">
        <v>682</v>
      </c>
      <c r="B70" s="17" t="s">
        <v>344</v>
      </c>
      <c r="C70" s="16" t="s">
        <v>683</v>
      </c>
      <c r="D70" s="16" t="s">
        <v>160</v>
      </c>
      <c r="E70" s="70">
        <v>29138.7</v>
      </c>
      <c r="F70" s="71">
        <v>5.3834999999999997</v>
      </c>
      <c r="G70" s="75">
        <v>156868.19</v>
      </c>
      <c r="H70" s="192" t="s">
        <v>684</v>
      </c>
      <c r="I70" s="17" t="s">
        <v>685</v>
      </c>
      <c r="J70" s="16" t="s">
        <v>28</v>
      </c>
      <c r="K70" s="15" t="s">
        <v>1</v>
      </c>
    </row>
    <row r="71" spans="1:11" x14ac:dyDescent="0.25">
      <c r="A71" s="38" t="s">
        <v>44</v>
      </c>
      <c r="B71" s="38">
        <v>69</v>
      </c>
      <c r="C71" s="38"/>
      <c r="D71" s="38"/>
      <c r="E71" s="38"/>
      <c r="F71" s="39"/>
      <c r="G71" s="133">
        <f>SUM(G2:G70)</f>
        <v>2185887.4300000002</v>
      </c>
      <c r="H71" s="38"/>
      <c r="I71" s="38"/>
      <c r="J71" s="38"/>
      <c r="K71" s="38"/>
    </row>
    <row r="74" spans="1:11" x14ac:dyDescent="0.25">
      <c r="C74" s="236"/>
      <c r="D74" s="237"/>
      <c r="E74" s="237"/>
      <c r="F74" s="237"/>
      <c r="G74" s="237"/>
      <c r="H74" s="237"/>
      <c r="I74" s="237"/>
      <c r="J74" s="237"/>
    </row>
    <row r="75" spans="1:11" ht="30" x14ac:dyDescent="0.25">
      <c r="C75" s="4" t="s">
        <v>19</v>
      </c>
      <c r="D75" s="4" t="s">
        <v>33</v>
      </c>
      <c r="E75" s="5" t="s">
        <v>21</v>
      </c>
      <c r="F75" s="4" t="s">
        <v>22</v>
      </c>
      <c r="G75" s="4" t="s">
        <v>23</v>
      </c>
      <c r="H75" s="4" t="s">
        <v>42</v>
      </c>
      <c r="I75" s="135" t="s">
        <v>1563</v>
      </c>
      <c r="J75" s="134" t="s">
        <v>24</v>
      </c>
    </row>
    <row r="76" spans="1:11" x14ac:dyDescent="0.25">
      <c r="C76" s="37" t="s">
        <v>26</v>
      </c>
      <c r="D76" s="9">
        <v>0</v>
      </c>
      <c r="E76" s="9">
        <v>0</v>
      </c>
      <c r="F76" s="9">
        <v>0</v>
      </c>
      <c r="G76" s="9">
        <v>1</v>
      </c>
      <c r="H76" s="36">
        <v>16571.16</v>
      </c>
      <c r="I76" s="136">
        <v>0</v>
      </c>
      <c r="J76" s="9">
        <v>0</v>
      </c>
    </row>
    <row r="77" spans="1:11" x14ac:dyDescent="0.25">
      <c r="C77" s="37" t="s">
        <v>27</v>
      </c>
      <c r="D77" s="9">
        <v>0</v>
      </c>
      <c r="E77" s="9">
        <v>0</v>
      </c>
      <c r="F77" s="9">
        <v>0</v>
      </c>
      <c r="G77" s="9">
        <v>0</v>
      </c>
      <c r="H77" s="36">
        <v>0</v>
      </c>
      <c r="I77" s="136">
        <v>0</v>
      </c>
      <c r="J77" s="9">
        <v>0</v>
      </c>
    </row>
    <row r="78" spans="1:11" x14ac:dyDescent="0.25">
      <c r="C78" s="37" t="s">
        <v>28</v>
      </c>
      <c r="D78" s="9">
        <v>0</v>
      </c>
      <c r="E78" s="9">
        <v>0</v>
      </c>
      <c r="F78" s="9">
        <v>0</v>
      </c>
      <c r="G78" s="9">
        <v>1</v>
      </c>
      <c r="H78" s="36">
        <v>156868.19</v>
      </c>
      <c r="I78" s="136">
        <v>0</v>
      </c>
      <c r="J78" s="9">
        <v>0</v>
      </c>
    </row>
    <row r="79" spans="1:11" x14ac:dyDescent="0.25">
      <c r="C79" s="37" t="s">
        <v>29</v>
      </c>
      <c r="D79" s="9">
        <v>0</v>
      </c>
      <c r="E79" s="9">
        <v>0</v>
      </c>
      <c r="F79" s="9">
        <v>0</v>
      </c>
      <c r="G79" s="9">
        <v>66</v>
      </c>
      <c r="H79" s="36">
        <v>2009947.21</v>
      </c>
      <c r="I79" s="136">
        <v>0</v>
      </c>
      <c r="J79" s="9">
        <v>0</v>
      </c>
    </row>
    <row r="80" spans="1:11" x14ac:dyDescent="0.25">
      <c r="C80" s="37" t="s">
        <v>43</v>
      </c>
      <c r="D80" s="9">
        <v>0</v>
      </c>
      <c r="E80" s="9">
        <v>0</v>
      </c>
      <c r="F80" s="9">
        <v>0</v>
      </c>
      <c r="G80" s="9">
        <v>0</v>
      </c>
      <c r="H80" s="36">
        <v>0</v>
      </c>
      <c r="I80" s="136">
        <v>0</v>
      </c>
      <c r="J80" s="9">
        <v>0</v>
      </c>
    </row>
    <row r="81" spans="3:10" x14ac:dyDescent="0.25">
      <c r="C81" s="8" t="s">
        <v>5</v>
      </c>
      <c r="D81" s="9">
        <v>0</v>
      </c>
      <c r="E81" s="9">
        <v>0</v>
      </c>
      <c r="F81" s="9">
        <v>0</v>
      </c>
      <c r="G81" s="9">
        <v>0</v>
      </c>
      <c r="H81" s="36">
        <v>0</v>
      </c>
      <c r="I81" s="136">
        <v>2500.87</v>
      </c>
      <c r="J81" s="9">
        <v>1</v>
      </c>
    </row>
    <row r="82" spans="3:10" x14ac:dyDescent="0.25">
      <c r="C82" s="40" t="s">
        <v>31</v>
      </c>
      <c r="D82" s="41">
        <f>SUM(D76:D81)</f>
        <v>0</v>
      </c>
      <c r="E82" s="41">
        <f>SUM(E76:E81)</f>
        <v>0</v>
      </c>
      <c r="F82" s="41">
        <f>SUM(F76:F81)</f>
        <v>0</v>
      </c>
      <c r="G82" s="41">
        <f>SUBTOTAL(9,G76:G81)</f>
        <v>68</v>
      </c>
      <c r="H82" s="42">
        <f>SUBTOTAL(9,H76:H81)</f>
        <v>2183386.56</v>
      </c>
      <c r="I82" s="137">
        <f>SUM(I76:I81)</f>
        <v>2500.87</v>
      </c>
      <c r="J82" s="41">
        <f>SUM(J76:J81)</f>
        <v>1</v>
      </c>
    </row>
  </sheetData>
  <autoFilter ref="A1:K71" xr:uid="{D50A86C9-5C59-4E17-9855-3C6192FD0312}"/>
  <mergeCells count="1">
    <mergeCell ref="C74:J7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6256-C5A6-4AC9-8028-B082CDD3E808}">
  <dimension ref="A1:K24"/>
  <sheetViews>
    <sheetView topLeftCell="C1" workbookViewId="0">
      <selection activeCell="H24" sqref="H24"/>
    </sheetView>
  </sheetViews>
  <sheetFormatPr defaultColWidth="23.85546875" defaultRowHeight="15" x14ac:dyDescent="0.25"/>
  <cols>
    <col min="1" max="1" width="17.28515625" style="43" bestFit="1" customWidth="1"/>
    <col min="2" max="2" width="9.140625" style="43" bestFit="1" customWidth="1"/>
    <col min="3" max="3" width="22.140625" style="43" bestFit="1" customWidth="1"/>
    <col min="4" max="4" width="12.28515625" style="43" bestFit="1" customWidth="1"/>
    <col min="5" max="5" width="15.5703125" style="43" bestFit="1" customWidth="1"/>
    <col min="6" max="6" width="11.28515625" style="43" customWidth="1"/>
    <col min="7" max="7" width="15.85546875" style="43" customWidth="1"/>
    <col min="8" max="8" width="15.85546875" style="43" bestFit="1" customWidth="1"/>
    <col min="9" max="9" width="13.85546875" style="43" bestFit="1" customWidth="1"/>
    <col min="10" max="10" width="16.85546875" style="43" customWidth="1"/>
    <col min="11" max="11" width="16.5703125" style="43" bestFit="1" customWidth="1"/>
    <col min="12" max="12" width="11.7109375" style="43" bestFit="1" customWidth="1"/>
    <col min="13" max="16384" width="23.85546875" style="43"/>
  </cols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164</v>
      </c>
      <c r="B2" s="16" t="s">
        <v>165</v>
      </c>
      <c r="C2" s="16" t="s">
        <v>166</v>
      </c>
      <c r="D2" s="16" t="s">
        <v>122</v>
      </c>
      <c r="E2" s="73">
        <v>300</v>
      </c>
      <c r="F2" s="74">
        <v>5.22</v>
      </c>
      <c r="G2" s="76">
        <v>1566</v>
      </c>
      <c r="H2" s="16" t="s">
        <v>168</v>
      </c>
      <c r="I2" s="16" t="s">
        <v>169</v>
      </c>
      <c r="J2" s="16" t="s">
        <v>0</v>
      </c>
      <c r="K2" s="15" t="s">
        <v>1</v>
      </c>
    </row>
    <row r="3" spans="1:11" x14ac:dyDescent="0.25">
      <c r="A3" s="16" t="s">
        <v>334</v>
      </c>
      <c r="B3" s="16" t="s">
        <v>165</v>
      </c>
      <c r="C3" s="16" t="s">
        <v>298</v>
      </c>
      <c r="D3" s="16" t="s">
        <v>122</v>
      </c>
      <c r="E3" s="73">
        <v>2220</v>
      </c>
      <c r="F3" s="74">
        <v>5.2690000000000001</v>
      </c>
      <c r="G3" s="76">
        <v>11697.18</v>
      </c>
      <c r="H3" s="16" t="s">
        <v>336</v>
      </c>
      <c r="I3" s="16" t="s">
        <v>337</v>
      </c>
      <c r="J3" s="16" t="s">
        <v>0</v>
      </c>
      <c r="K3" s="15" t="s">
        <v>1</v>
      </c>
    </row>
    <row r="4" spans="1:11" x14ac:dyDescent="0.25">
      <c r="A4" s="16" t="s">
        <v>340</v>
      </c>
      <c r="B4" s="16" t="s">
        <v>165</v>
      </c>
      <c r="C4" s="16" t="s">
        <v>341</v>
      </c>
      <c r="D4" s="16" t="s">
        <v>122</v>
      </c>
      <c r="E4" s="73">
        <v>3000</v>
      </c>
      <c r="F4" s="74">
        <v>4.9249999999999998</v>
      </c>
      <c r="G4" s="76">
        <v>14775</v>
      </c>
      <c r="H4" s="16" t="s">
        <v>342</v>
      </c>
      <c r="I4" s="16" t="s">
        <v>207</v>
      </c>
      <c r="J4" s="16" t="s">
        <v>0</v>
      </c>
      <c r="K4" s="15" t="s">
        <v>1</v>
      </c>
    </row>
    <row r="5" spans="1:11" x14ac:dyDescent="0.25">
      <c r="A5" s="16" t="s">
        <v>630</v>
      </c>
      <c r="B5" s="16" t="s">
        <v>165</v>
      </c>
      <c r="C5" s="16" t="s">
        <v>282</v>
      </c>
      <c r="D5" s="16" t="s">
        <v>122</v>
      </c>
      <c r="E5" s="73">
        <v>2495</v>
      </c>
      <c r="F5" s="74">
        <v>4.97</v>
      </c>
      <c r="G5" s="76">
        <v>12400.15</v>
      </c>
      <c r="H5" s="16" t="s">
        <v>632</v>
      </c>
      <c r="I5" s="16" t="s">
        <v>633</v>
      </c>
      <c r="J5" s="16" t="s">
        <v>0</v>
      </c>
      <c r="K5" s="15" t="s">
        <v>1</v>
      </c>
    </row>
    <row r="6" spans="1:11" x14ac:dyDescent="0.25">
      <c r="A6" s="16" t="s">
        <v>635</v>
      </c>
      <c r="B6" s="16" t="s">
        <v>165</v>
      </c>
      <c r="C6" s="16" t="s">
        <v>298</v>
      </c>
      <c r="D6" s="16" t="s">
        <v>122</v>
      </c>
      <c r="E6" s="73">
        <v>3065</v>
      </c>
      <c r="F6" s="74">
        <v>5.2450000000000001</v>
      </c>
      <c r="G6" s="76">
        <v>16075.92</v>
      </c>
      <c r="H6" s="16" t="s">
        <v>636</v>
      </c>
      <c r="I6" s="16" t="s">
        <v>285</v>
      </c>
      <c r="J6" s="16" t="s">
        <v>0</v>
      </c>
      <c r="K6" s="15" t="s">
        <v>1</v>
      </c>
    </row>
    <row r="7" spans="1:11" x14ac:dyDescent="0.25">
      <c r="A7" s="16" t="s">
        <v>637</v>
      </c>
      <c r="B7" s="16" t="s">
        <v>165</v>
      </c>
      <c r="C7" s="16" t="s">
        <v>227</v>
      </c>
      <c r="D7" s="16" t="s">
        <v>122</v>
      </c>
      <c r="E7" s="73">
        <v>1935</v>
      </c>
      <c r="F7" s="74">
        <v>5.3079999999999998</v>
      </c>
      <c r="G7" s="76">
        <v>10270.98</v>
      </c>
      <c r="H7" s="16" t="s">
        <v>638</v>
      </c>
      <c r="I7" s="16" t="s">
        <v>167</v>
      </c>
      <c r="J7" s="16" t="s">
        <v>0</v>
      </c>
      <c r="K7" s="15" t="s">
        <v>1</v>
      </c>
    </row>
    <row r="8" spans="1:11" x14ac:dyDescent="0.25">
      <c r="A8" s="16" t="s">
        <v>639</v>
      </c>
      <c r="B8" s="16" t="s">
        <v>165</v>
      </c>
      <c r="C8" s="16" t="s">
        <v>147</v>
      </c>
      <c r="D8" s="16" t="s">
        <v>122</v>
      </c>
      <c r="E8" s="73">
        <v>2000</v>
      </c>
      <c r="F8" s="74">
        <v>4.8479999999999999</v>
      </c>
      <c r="G8" s="76">
        <v>9696</v>
      </c>
      <c r="H8" s="16" t="s">
        <v>640</v>
      </c>
      <c r="I8" s="16" t="s">
        <v>246</v>
      </c>
      <c r="J8" s="16" t="s">
        <v>0</v>
      </c>
      <c r="K8" s="15" t="s">
        <v>1</v>
      </c>
    </row>
    <row r="9" spans="1:11" x14ac:dyDescent="0.25">
      <c r="A9" s="16" t="s">
        <v>641</v>
      </c>
      <c r="B9" s="16" t="s">
        <v>165</v>
      </c>
      <c r="C9" s="16" t="s">
        <v>227</v>
      </c>
      <c r="D9" s="16" t="s">
        <v>122</v>
      </c>
      <c r="E9" s="73">
        <v>693</v>
      </c>
      <c r="F9" s="74">
        <v>4.8479999999999999</v>
      </c>
      <c r="G9" s="76">
        <v>3359.66</v>
      </c>
      <c r="H9" s="16" t="s">
        <v>642</v>
      </c>
      <c r="I9" s="16" t="s">
        <v>246</v>
      </c>
      <c r="J9" s="16" t="s">
        <v>0</v>
      </c>
      <c r="K9" s="15" t="s">
        <v>1</v>
      </c>
    </row>
    <row r="10" spans="1:11" x14ac:dyDescent="0.25">
      <c r="A10" s="16" t="s">
        <v>643</v>
      </c>
      <c r="B10" s="16" t="s">
        <v>165</v>
      </c>
      <c r="C10" s="16" t="s">
        <v>227</v>
      </c>
      <c r="D10" s="16" t="s">
        <v>122</v>
      </c>
      <c r="E10" s="73">
        <v>1872</v>
      </c>
      <c r="F10" s="74">
        <v>4.8380000000000001</v>
      </c>
      <c r="G10" s="76">
        <v>9056.73</v>
      </c>
      <c r="H10" s="16" t="s">
        <v>644</v>
      </c>
      <c r="I10" s="16" t="s">
        <v>581</v>
      </c>
      <c r="J10" s="16" t="s">
        <v>0</v>
      </c>
      <c r="K10" s="15" t="s">
        <v>1</v>
      </c>
    </row>
    <row r="11" spans="1:11" x14ac:dyDescent="0.25">
      <c r="A11" s="16" t="s">
        <v>649</v>
      </c>
      <c r="B11" s="16" t="s">
        <v>165</v>
      </c>
      <c r="C11" s="16" t="s">
        <v>329</v>
      </c>
      <c r="D11" s="16" t="s">
        <v>330</v>
      </c>
      <c r="E11" s="73">
        <v>850</v>
      </c>
      <c r="F11" s="74">
        <v>6.1749999999999998</v>
      </c>
      <c r="G11" s="76">
        <v>5248.75</v>
      </c>
      <c r="H11" s="16" t="s">
        <v>650</v>
      </c>
      <c r="I11" s="16" t="s">
        <v>261</v>
      </c>
      <c r="J11" s="16" t="s">
        <v>0</v>
      </c>
      <c r="K11" s="15" t="s">
        <v>1</v>
      </c>
    </row>
    <row r="12" spans="1:11" x14ac:dyDescent="0.25">
      <c r="A12" s="16" t="s">
        <v>695</v>
      </c>
      <c r="B12" s="16" t="s">
        <v>165</v>
      </c>
      <c r="C12" s="16" t="s">
        <v>7</v>
      </c>
      <c r="D12" s="16" t="s">
        <v>122</v>
      </c>
      <c r="E12" s="85">
        <v>394110</v>
      </c>
      <c r="F12" s="74">
        <v>4.9969999999999999</v>
      </c>
      <c r="G12" s="76">
        <v>1969367.67</v>
      </c>
      <c r="H12" s="16" t="s">
        <v>696</v>
      </c>
      <c r="I12" s="16" t="s">
        <v>130</v>
      </c>
      <c r="J12" s="16" t="s">
        <v>8</v>
      </c>
      <c r="K12" s="15" t="s">
        <v>1</v>
      </c>
    </row>
    <row r="13" spans="1:11" x14ac:dyDescent="0.25">
      <c r="A13" s="38" t="s">
        <v>44</v>
      </c>
      <c r="B13" s="38">
        <v>11</v>
      </c>
      <c r="C13" s="38"/>
      <c r="D13" s="38"/>
      <c r="E13" s="38"/>
      <c r="F13" s="39"/>
      <c r="G13" s="39">
        <f>SUM(G2:G12)</f>
        <v>2063514.04</v>
      </c>
      <c r="H13" s="39"/>
      <c r="I13" s="38"/>
      <c r="J13" s="38"/>
      <c r="K13" s="38"/>
    </row>
    <row r="16" spans="1:11" x14ac:dyDescent="0.25">
      <c r="C16" s="232"/>
      <c r="D16" s="232"/>
      <c r="E16" s="232"/>
      <c r="F16" s="232"/>
      <c r="G16" s="232"/>
      <c r="H16" s="232"/>
      <c r="I16" s="232"/>
    </row>
    <row r="17" spans="3:9" ht="30" x14ac:dyDescent="0.25">
      <c r="C17" s="4" t="s">
        <v>19</v>
      </c>
      <c r="D17" s="4" t="s">
        <v>33</v>
      </c>
      <c r="E17" s="5" t="s">
        <v>21</v>
      </c>
      <c r="F17" s="4" t="s">
        <v>22</v>
      </c>
      <c r="G17" s="4" t="s">
        <v>23</v>
      </c>
      <c r="H17" s="6" t="s">
        <v>42</v>
      </c>
      <c r="I17" s="7" t="s">
        <v>24</v>
      </c>
    </row>
    <row r="18" spans="3:9" x14ac:dyDescent="0.25">
      <c r="C18" s="37" t="s">
        <v>26</v>
      </c>
      <c r="D18" s="9">
        <v>0</v>
      </c>
      <c r="E18" s="9">
        <v>0</v>
      </c>
      <c r="F18" s="9">
        <v>0</v>
      </c>
      <c r="G18" s="9">
        <v>1</v>
      </c>
      <c r="H18" s="36">
        <v>1969367.67</v>
      </c>
      <c r="I18" s="9">
        <v>0</v>
      </c>
    </row>
    <row r="19" spans="3:9" x14ac:dyDescent="0.25">
      <c r="C19" s="37" t="s">
        <v>27</v>
      </c>
      <c r="D19" s="9">
        <v>0</v>
      </c>
      <c r="E19" s="9">
        <v>0</v>
      </c>
      <c r="F19" s="9">
        <v>0</v>
      </c>
      <c r="G19" s="9">
        <v>0</v>
      </c>
      <c r="H19" s="36">
        <v>0</v>
      </c>
      <c r="I19" s="9">
        <v>0</v>
      </c>
    </row>
    <row r="20" spans="3:9" x14ac:dyDescent="0.25">
      <c r="C20" s="37" t="s">
        <v>28</v>
      </c>
      <c r="D20" s="9">
        <v>0</v>
      </c>
      <c r="E20" s="9">
        <v>0</v>
      </c>
      <c r="F20" s="9">
        <v>0</v>
      </c>
      <c r="G20" s="9">
        <v>0</v>
      </c>
      <c r="H20" s="36">
        <v>0</v>
      </c>
      <c r="I20" s="9">
        <v>0</v>
      </c>
    </row>
    <row r="21" spans="3:9" x14ac:dyDescent="0.25">
      <c r="C21" s="37" t="s">
        <v>29</v>
      </c>
      <c r="D21" s="9">
        <v>0</v>
      </c>
      <c r="E21" s="9">
        <v>0</v>
      </c>
      <c r="F21" s="9">
        <v>0</v>
      </c>
      <c r="G21" s="9">
        <v>10</v>
      </c>
      <c r="H21" s="36">
        <v>94146.37</v>
      </c>
      <c r="I21" s="9">
        <v>0</v>
      </c>
    </row>
    <row r="22" spans="3:9" x14ac:dyDescent="0.25">
      <c r="C22" s="37" t="s">
        <v>43</v>
      </c>
      <c r="D22" s="9">
        <v>0</v>
      </c>
      <c r="E22" s="9">
        <v>0</v>
      </c>
      <c r="F22" s="9">
        <v>0</v>
      </c>
      <c r="G22" s="9">
        <v>0</v>
      </c>
      <c r="H22" s="36">
        <v>0</v>
      </c>
      <c r="I22" s="9">
        <v>0</v>
      </c>
    </row>
    <row r="23" spans="3:9" x14ac:dyDescent="0.25">
      <c r="C23" s="8" t="s">
        <v>5</v>
      </c>
      <c r="D23" s="9">
        <v>0</v>
      </c>
      <c r="E23" s="9">
        <v>0</v>
      </c>
      <c r="F23" s="9">
        <v>0</v>
      </c>
      <c r="G23" s="9">
        <v>0</v>
      </c>
      <c r="H23" s="36">
        <v>0</v>
      </c>
      <c r="I23" s="9">
        <v>0</v>
      </c>
    </row>
    <row r="24" spans="3:9" x14ac:dyDescent="0.25">
      <c r="C24" s="40" t="s">
        <v>31</v>
      </c>
      <c r="D24" s="41">
        <f>SUM(D18:D23)</f>
        <v>0</v>
      </c>
      <c r="E24" s="41">
        <f>SUM(E18:E23)</f>
        <v>0</v>
      </c>
      <c r="F24" s="41">
        <f>SUM(F18:F23)</f>
        <v>0</v>
      </c>
      <c r="G24" s="41">
        <f>SUBTOTAL(9,G18:G23)</f>
        <v>11</v>
      </c>
      <c r="H24" s="42">
        <f t="shared" ref="H24:I24" si="0">SUM(H18:H23)</f>
        <v>2063514.04</v>
      </c>
      <c r="I24" s="41">
        <f t="shared" si="0"/>
        <v>0</v>
      </c>
    </row>
  </sheetData>
  <autoFilter ref="A1:K13" xr:uid="{24636256-C5A6-4AC9-8028-B082CDD3E808}"/>
  <mergeCells count="1">
    <mergeCell ref="C16:I16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35D92-CC2E-47EF-94CA-BAB9CF96D615}">
  <dimension ref="A1:K26"/>
  <sheetViews>
    <sheetView zoomScale="90" zoomScaleNormal="90" workbookViewId="0">
      <selection activeCell="G28" sqref="G28"/>
    </sheetView>
  </sheetViews>
  <sheetFormatPr defaultColWidth="19.140625" defaultRowHeight="15" x14ac:dyDescent="0.25"/>
  <sheetData>
    <row r="1" spans="1:11" x14ac:dyDescent="0.25">
      <c r="A1" s="3" t="s">
        <v>34</v>
      </c>
      <c r="B1" s="3" t="s">
        <v>35</v>
      </c>
      <c r="C1" s="3" t="s">
        <v>36</v>
      </c>
      <c r="D1" s="3" t="s">
        <v>1557</v>
      </c>
      <c r="E1" s="3" t="s">
        <v>37</v>
      </c>
      <c r="F1" s="3" t="s">
        <v>38</v>
      </c>
      <c r="G1" s="3" t="s">
        <v>39</v>
      </c>
      <c r="H1" s="3" t="s">
        <v>11</v>
      </c>
      <c r="I1" s="3" t="s">
        <v>12</v>
      </c>
      <c r="J1" s="3" t="s">
        <v>40</v>
      </c>
      <c r="K1" s="3" t="s">
        <v>14</v>
      </c>
    </row>
    <row r="2" spans="1:11" x14ac:dyDescent="0.25">
      <c r="A2" s="16" t="s">
        <v>200</v>
      </c>
      <c r="B2" s="16" t="s">
        <v>201</v>
      </c>
      <c r="C2" s="16" t="s">
        <v>202</v>
      </c>
      <c r="D2" s="16" t="s">
        <v>160</v>
      </c>
      <c r="E2" s="73">
        <v>7500</v>
      </c>
      <c r="F2" s="74">
        <v>5.2350000000000003</v>
      </c>
      <c r="G2" s="76">
        <v>39262.5</v>
      </c>
      <c r="H2" s="16" t="s">
        <v>204</v>
      </c>
      <c r="I2" s="16" t="s">
        <v>205</v>
      </c>
      <c r="J2" s="16" t="s">
        <v>0</v>
      </c>
      <c r="K2" s="15" t="s">
        <v>1</v>
      </c>
    </row>
    <row r="3" spans="1:11" x14ac:dyDescent="0.25">
      <c r="A3" s="16" t="s">
        <v>206</v>
      </c>
      <c r="B3" s="16" t="s">
        <v>201</v>
      </c>
      <c r="C3" s="16" t="s">
        <v>4</v>
      </c>
      <c r="D3" s="16" t="s">
        <v>160</v>
      </c>
      <c r="E3" s="73">
        <v>2850</v>
      </c>
      <c r="F3" s="74">
        <v>5.4044999999999996</v>
      </c>
      <c r="G3" s="76">
        <v>15402.82</v>
      </c>
      <c r="H3" s="16" t="s">
        <v>208</v>
      </c>
      <c r="I3" s="16" t="s">
        <v>209</v>
      </c>
      <c r="J3" s="16" t="s">
        <v>0</v>
      </c>
      <c r="K3" s="15" t="s">
        <v>1</v>
      </c>
    </row>
    <row r="4" spans="1:11" ht="22.5" x14ac:dyDescent="0.25">
      <c r="A4" s="16" t="s">
        <v>210</v>
      </c>
      <c r="B4" s="16" t="s">
        <v>2</v>
      </c>
      <c r="C4" s="16" t="s">
        <v>211</v>
      </c>
      <c r="D4" s="16" t="s">
        <v>160</v>
      </c>
      <c r="E4" s="73">
        <v>1500</v>
      </c>
      <c r="F4" s="74">
        <v>5.5330000000000004</v>
      </c>
      <c r="G4" s="76">
        <v>8299.5</v>
      </c>
      <c r="H4" s="16" t="s">
        <v>213</v>
      </c>
      <c r="I4" s="16" t="s">
        <v>172</v>
      </c>
      <c r="J4" s="16" t="s">
        <v>0</v>
      </c>
      <c r="K4" s="15" t="s">
        <v>1</v>
      </c>
    </row>
    <row r="5" spans="1:11" x14ac:dyDescent="0.25">
      <c r="A5" s="16" t="s">
        <v>423</v>
      </c>
      <c r="B5" s="16" t="s">
        <v>424</v>
      </c>
      <c r="C5" s="16" t="s">
        <v>3</v>
      </c>
      <c r="D5" s="16" t="s">
        <v>122</v>
      </c>
      <c r="E5" s="73">
        <v>1920</v>
      </c>
      <c r="F5" s="74">
        <v>5.55</v>
      </c>
      <c r="G5" s="76">
        <v>10656</v>
      </c>
      <c r="H5" s="16" t="s">
        <v>426</v>
      </c>
      <c r="I5" s="16" t="s">
        <v>427</v>
      </c>
      <c r="J5" s="16" t="s">
        <v>0</v>
      </c>
      <c r="K5" s="15" t="s">
        <v>1</v>
      </c>
    </row>
    <row r="6" spans="1:11" x14ac:dyDescent="0.25">
      <c r="A6" s="16" t="s">
        <v>428</v>
      </c>
      <c r="B6" s="16" t="s">
        <v>424</v>
      </c>
      <c r="C6" s="16" t="s">
        <v>3</v>
      </c>
      <c r="D6" s="16" t="s">
        <v>243</v>
      </c>
      <c r="E6" s="73">
        <v>2610</v>
      </c>
      <c r="F6" s="74">
        <v>5.4729999999999999</v>
      </c>
      <c r="G6" s="76">
        <v>14284.53</v>
      </c>
      <c r="H6" s="16" t="s">
        <v>430</v>
      </c>
      <c r="I6" s="16" t="s">
        <v>431</v>
      </c>
      <c r="J6" s="16" t="s">
        <v>0</v>
      </c>
      <c r="K6" s="15" t="s">
        <v>1</v>
      </c>
    </row>
    <row r="7" spans="1:11" ht="22.5" x14ac:dyDescent="0.25">
      <c r="A7" s="16" t="s">
        <v>9</v>
      </c>
      <c r="B7" s="16" t="s">
        <v>10</v>
      </c>
      <c r="C7" s="16" t="s">
        <v>7</v>
      </c>
      <c r="D7" s="16" t="s">
        <v>122</v>
      </c>
      <c r="E7" s="73">
        <v>503819.05</v>
      </c>
      <c r="F7" s="74">
        <v>5.2489999999999997</v>
      </c>
      <c r="G7" s="76">
        <v>2644546.19</v>
      </c>
      <c r="H7" s="16" t="s">
        <v>694</v>
      </c>
      <c r="I7" s="16" t="s">
        <v>381</v>
      </c>
      <c r="J7" s="16" t="s">
        <v>8</v>
      </c>
      <c r="K7" s="15" t="s">
        <v>1</v>
      </c>
    </row>
    <row r="8" spans="1:11" ht="22.5" x14ac:dyDescent="0.25">
      <c r="A8" s="16" t="s">
        <v>9</v>
      </c>
      <c r="B8" s="16" t="s">
        <v>10</v>
      </c>
      <c r="C8" s="16" t="s">
        <v>7</v>
      </c>
      <c r="D8" s="16" t="s">
        <v>122</v>
      </c>
      <c r="E8" s="85">
        <v>640201.94999999995</v>
      </c>
      <c r="F8" s="74">
        <v>5.2489999999999997</v>
      </c>
      <c r="G8" s="76">
        <v>3360420.03</v>
      </c>
      <c r="H8" s="16" t="s">
        <v>694</v>
      </c>
      <c r="I8" s="16" t="s">
        <v>381</v>
      </c>
      <c r="J8" s="16" t="s">
        <v>8</v>
      </c>
      <c r="K8" s="15" t="s">
        <v>1</v>
      </c>
    </row>
    <row r="9" spans="1:11" ht="22.5" x14ac:dyDescent="0.25">
      <c r="A9" s="16" t="s">
        <v>697</v>
      </c>
      <c r="B9" s="16" t="s">
        <v>671</v>
      </c>
      <c r="C9" s="16" t="s">
        <v>698</v>
      </c>
      <c r="D9" s="16" t="s">
        <v>122</v>
      </c>
      <c r="E9" s="85">
        <v>69500</v>
      </c>
      <c r="F9" s="74">
        <v>4.7850000000000001</v>
      </c>
      <c r="G9" s="76">
        <v>332557.5</v>
      </c>
      <c r="H9" s="16" t="s">
        <v>700</v>
      </c>
      <c r="I9" s="16" t="s">
        <v>246</v>
      </c>
      <c r="J9" s="16" t="s">
        <v>8</v>
      </c>
      <c r="K9" s="15" t="s">
        <v>1</v>
      </c>
    </row>
    <row r="10" spans="1:11" ht="22.5" x14ac:dyDescent="0.25">
      <c r="A10" s="16" t="s">
        <v>767</v>
      </c>
      <c r="B10" s="16" t="s">
        <v>671</v>
      </c>
      <c r="C10" s="16" t="s">
        <v>7</v>
      </c>
      <c r="D10" s="16" t="s">
        <v>122</v>
      </c>
      <c r="E10" s="85">
        <v>258024</v>
      </c>
      <c r="F10" s="74">
        <v>5.0598000000000001</v>
      </c>
      <c r="G10" s="76">
        <v>1305549.83</v>
      </c>
      <c r="H10" s="16" t="s">
        <v>768</v>
      </c>
      <c r="I10" s="16" t="s">
        <v>223</v>
      </c>
      <c r="J10" s="16" t="s">
        <v>8</v>
      </c>
      <c r="K10" s="15" t="s">
        <v>1</v>
      </c>
    </row>
    <row r="11" spans="1:11" x14ac:dyDescent="0.25">
      <c r="A11" s="16" t="s">
        <v>770</v>
      </c>
      <c r="B11" s="16" t="s">
        <v>671</v>
      </c>
      <c r="C11" s="16" t="s">
        <v>771</v>
      </c>
      <c r="D11" s="16" t="s">
        <v>122</v>
      </c>
      <c r="E11" s="85">
        <v>47882</v>
      </c>
      <c r="F11" s="74">
        <v>4.9794999999999998</v>
      </c>
      <c r="G11" s="76">
        <v>238428.41</v>
      </c>
      <c r="H11" s="16" t="s">
        <v>773</v>
      </c>
      <c r="I11" s="16" t="s">
        <v>184</v>
      </c>
      <c r="J11" s="16" t="s">
        <v>8</v>
      </c>
      <c r="K11" s="15" t="s">
        <v>1</v>
      </c>
    </row>
    <row r="12" spans="1:11" x14ac:dyDescent="0.25">
      <c r="A12" s="16" t="s">
        <v>670</v>
      </c>
      <c r="B12" s="16" t="s">
        <v>1810</v>
      </c>
      <c r="C12" s="16" t="s">
        <v>672</v>
      </c>
      <c r="D12" s="16" t="s">
        <v>122</v>
      </c>
      <c r="E12" s="73">
        <v>11921.17</v>
      </c>
      <c r="F12" s="74">
        <v>5.2619999999999996</v>
      </c>
      <c r="G12" s="76">
        <v>62729.19</v>
      </c>
      <c r="H12" s="16" t="s">
        <v>674</v>
      </c>
      <c r="I12" s="16" t="s">
        <v>600</v>
      </c>
      <c r="J12" s="16" t="s">
        <v>676</v>
      </c>
      <c r="K12" s="15" t="s">
        <v>1</v>
      </c>
    </row>
    <row r="13" spans="1:11" x14ac:dyDescent="0.25">
      <c r="A13" s="38" t="s">
        <v>44</v>
      </c>
      <c r="B13" s="38">
        <v>11</v>
      </c>
      <c r="C13" s="38"/>
      <c r="D13" s="38"/>
      <c r="E13" s="38"/>
      <c r="F13" s="38"/>
      <c r="G13" s="39">
        <f>SUM(G2:G12)</f>
        <v>8032136.5000000009</v>
      </c>
      <c r="H13" s="38"/>
      <c r="I13" s="38"/>
      <c r="J13" s="38"/>
      <c r="K13" s="38"/>
    </row>
    <row r="15" spans="1:11" x14ac:dyDescent="0.25">
      <c r="C15" s="233" t="s">
        <v>41</v>
      </c>
      <c r="D15" s="234"/>
      <c r="E15" s="234"/>
      <c r="F15" s="234"/>
      <c r="G15" s="234"/>
      <c r="H15" s="234"/>
      <c r="I15" s="234"/>
      <c r="J15" s="235"/>
    </row>
    <row r="16" spans="1:11" ht="30" x14ac:dyDescent="0.25">
      <c r="C16" s="4" t="s">
        <v>19</v>
      </c>
      <c r="D16" s="4"/>
      <c r="E16" s="4" t="s">
        <v>33</v>
      </c>
      <c r="F16" s="5" t="s">
        <v>21</v>
      </c>
      <c r="G16" s="4" t="s">
        <v>22</v>
      </c>
      <c r="H16" s="4" t="s">
        <v>23</v>
      </c>
      <c r="I16" s="6" t="s">
        <v>42</v>
      </c>
      <c r="J16" s="7" t="s">
        <v>24</v>
      </c>
    </row>
    <row r="17" spans="3:10" x14ac:dyDescent="0.25">
      <c r="C17" s="8" t="s">
        <v>26</v>
      </c>
      <c r="D17" s="123"/>
      <c r="E17" s="9">
        <v>0</v>
      </c>
      <c r="F17" s="9">
        <v>0</v>
      </c>
      <c r="G17" s="9">
        <v>0</v>
      </c>
      <c r="H17" s="9">
        <v>5</v>
      </c>
      <c r="I17" s="36">
        <v>7881501.96</v>
      </c>
      <c r="J17" s="9">
        <v>0</v>
      </c>
    </row>
    <row r="18" spans="3:10" x14ac:dyDescent="0.25">
      <c r="C18" s="8" t="s">
        <v>27</v>
      </c>
      <c r="D18" s="123"/>
      <c r="E18" s="9">
        <v>0</v>
      </c>
      <c r="F18" s="9">
        <v>0</v>
      </c>
      <c r="G18" s="9">
        <v>0</v>
      </c>
      <c r="H18" s="9">
        <v>0</v>
      </c>
      <c r="I18" s="36">
        <v>0</v>
      </c>
      <c r="J18" s="9">
        <v>0</v>
      </c>
    </row>
    <row r="19" spans="3:10" x14ac:dyDescent="0.25">
      <c r="C19" s="8" t="s">
        <v>28</v>
      </c>
      <c r="D19" s="123"/>
      <c r="E19" s="9">
        <v>0</v>
      </c>
      <c r="F19" s="9">
        <v>0</v>
      </c>
      <c r="G19" s="9">
        <v>0</v>
      </c>
      <c r="H19" s="9">
        <v>0</v>
      </c>
      <c r="I19" s="36">
        <v>0</v>
      </c>
      <c r="J19" s="9">
        <v>0</v>
      </c>
    </row>
    <row r="20" spans="3:10" x14ac:dyDescent="0.25">
      <c r="C20" s="8" t="s">
        <v>29</v>
      </c>
      <c r="D20" s="123"/>
      <c r="E20" s="9">
        <v>0</v>
      </c>
      <c r="F20" s="9">
        <v>0</v>
      </c>
      <c r="G20" s="9">
        <v>0</v>
      </c>
      <c r="H20" s="9">
        <v>0</v>
      </c>
      <c r="I20" s="36">
        <v>0</v>
      </c>
      <c r="J20" s="9">
        <v>0</v>
      </c>
    </row>
    <row r="21" spans="3:10" x14ac:dyDescent="0.25">
      <c r="C21" s="8" t="s">
        <v>43</v>
      </c>
      <c r="D21" s="123"/>
      <c r="E21" s="9">
        <v>0</v>
      </c>
      <c r="F21" s="9">
        <v>0</v>
      </c>
      <c r="G21" s="9">
        <v>0</v>
      </c>
      <c r="H21" s="9">
        <v>5</v>
      </c>
      <c r="I21" s="36">
        <v>87905.35</v>
      </c>
      <c r="J21" s="9">
        <v>0</v>
      </c>
    </row>
    <row r="22" spans="3:10" x14ac:dyDescent="0.25">
      <c r="C22" s="8" t="s">
        <v>5</v>
      </c>
      <c r="D22" s="123"/>
      <c r="E22" s="9">
        <v>0</v>
      </c>
      <c r="F22" s="9">
        <v>0</v>
      </c>
      <c r="G22" s="9">
        <v>0</v>
      </c>
      <c r="H22" s="9">
        <v>1</v>
      </c>
      <c r="I22" s="36">
        <v>62729.19</v>
      </c>
      <c r="J22" s="9">
        <v>0</v>
      </c>
    </row>
    <row r="23" spans="3:10" x14ac:dyDescent="0.25">
      <c r="C23" s="40" t="s">
        <v>31</v>
      </c>
      <c r="D23" s="124"/>
      <c r="E23" s="41">
        <f>SUM(E17:E22)</f>
        <v>0</v>
      </c>
      <c r="F23" s="41">
        <f>SUM(F17:F22)</f>
        <v>0</v>
      </c>
      <c r="G23" s="41">
        <f>SUM(G17:G22)</f>
        <v>0</v>
      </c>
      <c r="H23" s="41">
        <f t="shared" ref="H23:J23" si="0">SUM(H17:H22)</f>
        <v>11</v>
      </c>
      <c r="I23" s="42">
        <f t="shared" si="0"/>
        <v>8032136.5</v>
      </c>
      <c r="J23" s="41">
        <f t="shared" si="0"/>
        <v>0</v>
      </c>
    </row>
    <row r="26" spans="3:10" x14ac:dyDescent="0.25">
      <c r="G26" s="27"/>
    </row>
  </sheetData>
  <autoFilter ref="A1:K13" xr:uid="{E6D35D92-CC2E-47EF-94CA-BAB9CF96D615}"/>
  <mergeCells count="1">
    <mergeCell ref="C15:J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"/>
  <sheetViews>
    <sheetView workbookViewId="0">
      <selection activeCell="I15" sqref="I15"/>
    </sheetView>
  </sheetViews>
  <sheetFormatPr defaultRowHeight="15" x14ac:dyDescent="0.25"/>
  <cols>
    <col min="1" max="1" width="19.85546875" style="1" customWidth="1"/>
    <col min="2" max="2" width="17.42578125" style="1" bestFit="1" customWidth="1"/>
    <col min="3" max="3" width="23.5703125" style="1" customWidth="1"/>
    <col min="4" max="4" width="6.85546875" style="1" customWidth="1"/>
    <col min="5" max="5" width="12.140625" style="90" customWidth="1"/>
    <col min="6" max="6" width="9.85546875" style="89" customWidth="1"/>
    <col min="7" max="7" width="13.42578125" style="90" bestFit="1" customWidth="1"/>
    <col min="8" max="8" width="11.5703125" style="1" customWidth="1"/>
    <col min="9" max="9" width="12.28515625" style="1" customWidth="1"/>
    <col min="10" max="10" width="10.85546875" style="1" customWidth="1"/>
    <col min="11" max="11" width="11.5703125" style="1" customWidth="1"/>
    <col min="12" max="12" width="17.140625" style="1" customWidth="1"/>
    <col min="13" max="13" width="19.85546875" style="1" customWidth="1"/>
    <col min="14" max="14" width="8.7109375" style="72" customWidth="1"/>
    <col min="15" max="16384" width="9.140625" style="72"/>
  </cols>
  <sheetData>
    <row r="1" spans="1:13" s="1" customFormat="1" ht="21.6" customHeight="1" x14ac:dyDescent="0.25">
      <c r="A1" s="14" t="s">
        <v>107</v>
      </c>
      <c r="B1" s="14" t="s">
        <v>108</v>
      </c>
      <c r="C1" s="14" t="s">
        <v>109</v>
      </c>
      <c r="D1" s="14" t="s">
        <v>110</v>
      </c>
      <c r="E1" s="91"/>
      <c r="F1" s="92" t="s">
        <v>111</v>
      </c>
      <c r="G1" s="93" t="s">
        <v>112</v>
      </c>
      <c r="H1" s="14" t="s">
        <v>113</v>
      </c>
      <c r="I1" s="14" t="s">
        <v>114</v>
      </c>
      <c r="J1" s="14" t="s">
        <v>115</v>
      </c>
      <c r="K1" s="14" t="s">
        <v>116</v>
      </c>
      <c r="L1" s="14" t="s">
        <v>117</v>
      </c>
      <c r="M1" s="14" t="s">
        <v>118</v>
      </c>
    </row>
    <row r="2" spans="1:13" ht="22.5" customHeight="1" x14ac:dyDescent="0.25">
      <c r="A2" s="17" t="s">
        <v>119</v>
      </c>
      <c r="B2" s="17" t="s">
        <v>120</v>
      </c>
      <c r="C2" s="16" t="s">
        <v>121</v>
      </c>
      <c r="D2" s="16" t="s">
        <v>122</v>
      </c>
      <c r="E2" s="70">
        <v>2465</v>
      </c>
      <c r="F2" s="71">
        <v>4.9020000000000001</v>
      </c>
      <c r="G2" s="75">
        <v>12083.43</v>
      </c>
      <c r="H2" s="17" t="s">
        <v>123</v>
      </c>
      <c r="I2" s="17" t="s">
        <v>124</v>
      </c>
      <c r="J2" s="17" t="s">
        <v>125</v>
      </c>
      <c r="K2" s="17" t="s">
        <v>126</v>
      </c>
      <c r="L2" s="17" t="s">
        <v>106</v>
      </c>
      <c r="M2" s="15" t="s">
        <v>1</v>
      </c>
    </row>
    <row r="3" spans="1:13" ht="22.5" customHeight="1" x14ac:dyDescent="0.25">
      <c r="A3" s="16" t="s">
        <v>127</v>
      </c>
      <c r="B3" s="16" t="s">
        <v>128</v>
      </c>
      <c r="C3" s="16" t="s">
        <v>129</v>
      </c>
      <c r="D3" s="16" t="s">
        <v>122</v>
      </c>
      <c r="E3" s="73">
        <v>7955</v>
      </c>
      <c r="F3" s="74">
        <v>4.9645000000000001</v>
      </c>
      <c r="G3" s="76">
        <v>39492.589999999997</v>
      </c>
      <c r="H3" s="16" t="s">
        <v>130</v>
      </c>
      <c r="I3" s="16" t="s">
        <v>131</v>
      </c>
      <c r="J3" s="16" t="s">
        <v>132</v>
      </c>
      <c r="K3" s="16" t="s">
        <v>133</v>
      </c>
      <c r="L3" s="16" t="s">
        <v>0</v>
      </c>
      <c r="M3" s="15" t="s">
        <v>1</v>
      </c>
    </row>
    <row r="4" spans="1:13" ht="22.5" customHeight="1" x14ac:dyDescent="0.25">
      <c r="A4" s="16" t="s">
        <v>134</v>
      </c>
      <c r="B4" s="16" t="s">
        <v>135</v>
      </c>
      <c r="C4" s="16" t="s">
        <v>136</v>
      </c>
      <c r="D4" s="16" t="s">
        <v>122</v>
      </c>
      <c r="E4" s="73">
        <v>800</v>
      </c>
      <c r="F4" s="74">
        <v>5.18</v>
      </c>
      <c r="G4" s="76">
        <v>4144</v>
      </c>
      <c r="H4" s="16" t="s">
        <v>137</v>
      </c>
      <c r="I4" s="16" t="s">
        <v>138</v>
      </c>
      <c r="J4" s="16" t="s">
        <v>139</v>
      </c>
      <c r="K4" s="16" t="s">
        <v>133</v>
      </c>
      <c r="L4" s="16" t="s">
        <v>0</v>
      </c>
      <c r="M4" s="15" t="s">
        <v>140</v>
      </c>
    </row>
    <row r="5" spans="1:13" ht="22.5" customHeight="1" x14ac:dyDescent="0.25">
      <c r="A5" s="16" t="s">
        <v>141</v>
      </c>
      <c r="B5" s="16" t="s">
        <v>128</v>
      </c>
      <c r="C5" s="16" t="s">
        <v>142</v>
      </c>
      <c r="D5" s="16" t="s">
        <v>122</v>
      </c>
      <c r="E5" s="73">
        <v>33609</v>
      </c>
      <c r="F5" s="74">
        <v>5.1950000000000003</v>
      </c>
      <c r="G5" s="76">
        <v>174598.75</v>
      </c>
      <c r="H5" s="16" t="s">
        <v>143</v>
      </c>
      <c r="I5" s="16" t="s">
        <v>144</v>
      </c>
      <c r="J5" s="16" t="s">
        <v>145</v>
      </c>
      <c r="K5" s="16" t="s">
        <v>133</v>
      </c>
      <c r="L5" s="16" t="s">
        <v>0</v>
      </c>
      <c r="M5" s="15" t="s">
        <v>1</v>
      </c>
    </row>
    <row r="6" spans="1:13" ht="22.5" customHeight="1" x14ac:dyDescent="0.25">
      <c r="A6" s="16" t="s">
        <v>146</v>
      </c>
      <c r="B6" s="16" t="s">
        <v>128</v>
      </c>
      <c r="C6" s="16" t="s">
        <v>147</v>
      </c>
      <c r="D6" s="16" t="s">
        <v>122</v>
      </c>
      <c r="E6" s="73">
        <v>20707.63</v>
      </c>
      <c r="F6" s="74">
        <v>4.8849999999999998</v>
      </c>
      <c r="G6" s="76">
        <v>101156.77</v>
      </c>
      <c r="H6" s="16" t="s">
        <v>148</v>
      </c>
      <c r="I6" s="16" t="s">
        <v>149</v>
      </c>
      <c r="J6" s="16" t="s">
        <v>150</v>
      </c>
      <c r="K6" s="16" t="s">
        <v>133</v>
      </c>
      <c r="L6" s="16" t="s">
        <v>0</v>
      </c>
      <c r="M6" s="15" t="s">
        <v>1</v>
      </c>
    </row>
    <row r="7" spans="1:13" ht="22.5" customHeight="1" x14ac:dyDescent="0.25">
      <c r="A7" s="16" t="s">
        <v>151</v>
      </c>
      <c r="B7" s="16" t="s">
        <v>152</v>
      </c>
      <c r="C7" s="16" t="s">
        <v>153</v>
      </c>
      <c r="D7" s="16" t="s">
        <v>122</v>
      </c>
      <c r="E7" s="73">
        <v>344</v>
      </c>
      <c r="F7" s="74">
        <v>5.16</v>
      </c>
      <c r="G7" s="76">
        <v>1775.04</v>
      </c>
      <c r="H7" s="16" t="s">
        <v>154</v>
      </c>
      <c r="I7" s="16" t="s">
        <v>155</v>
      </c>
      <c r="J7" s="16" t="s">
        <v>156</v>
      </c>
      <c r="K7" s="16" t="s">
        <v>133</v>
      </c>
      <c r="L7" s="16" t="s">
        <v>0</v>
      </c>
      <c r="M7" s="15" t="s">
        <v>1</v>
      </c>
    </row>
    <row r="8" spans="1:13" ht="22.5" customHeight="1" x14ac:dyDescent="0.25">
      <c r="A8" s="16" t="s">
        <v>157</v>
      </c>
      <c r="B8" s="16" t="s">
        <v>158</v>
      </c>
      <c r="C8" s="16" t="s">
        <v>159</v>
      </c>
      <c r="D8" s="16" t="s">
        <v>160</v>
      </c>
      <c r="E8" s="73">
        <v>130</v>
      </c>
      <c r="F8" s="74">
        <v>5.3680000000000003</v>
      </c>
      <c r="G8" s="76">
        <v>697.84</v>
      </c>
      <c r="H8" s="16" t="s">
        <v>161</v>
      </c>
      <c r="I8" s="16" t="s">
        <v>162</v>
      </c>
      <c r="J8" s="16" t="s">
        <v>163</v>
      </c>
      <c r="K8" s="16" t="s">
        <v>133</v>
      </c>
      <c r="L8" s="16" t="s">
        <v>0</v>
      </c>
      <c r="M8" s="15" t="s">
        <v>140</v>
      </c>
    </row>
    <row r="9" spans="1:13" ht="22.5" customHeight="1" x14ac:dyDescent="0.25">
      <c r="A9" s="16" t="s">
        <v>164</v>
      </c>
      <c r="B9" s="16" t="s">
        <v>165</v>
      </c>
      <c r="C9" s="16" t="s">
        <v>166</v>
      </c>
      <c r="D9" s="16" t="s">
        <v>122</v>
      </c>
      <c r="E9" s="73">
        <v>300</v>
      </c>
      <c r="F9" s="74">
        <v>5.22</v>
      </c>
      <c r="G9" s="76">
        <v>1566</v>
      </c>
      <c r="H9" s="16" t="s">
        <v>167</v>
      </c>
      <c r="I9" s="16" t="s">
        <v>168</v>
      </c>
      <c r="J9" s="16" t="s">
        <v>169</v>
      </c>
      <c r="K9" s="16" t="s">
        <v>133</v>
      </c>
      <c r="L9" s="16" t="s">
        <v>0</v>
      </c>
      <c r="M9" s="15" t="s">
        <v>1</v>
      </c>
    </row>
    <row r="10" spans="1:13" ht="22.5" customHeight="1" x14ac:dyDescent="0.25">
      <c r="A10" s="16" t="s">
        <v>170</v>
      </c>
      <c r="B10" s="16" t="s">
        <v>135</v>
      </c>
      <c r="C10" s="16" t="s">
        <v>171</v>
      </c>
      <c r="D10" s="16" t="s">
        <v>160</v>
      </c>
      <c r="E10" s="73">
        <v>250</v>
      </c>
      <c r="F10" s="74">
        <v>5.5679999999999996</v>
      </c>
      <c r="G10" s="76">
        <v>1392</v>
      </c>
      <c r="H10" s="16" t="s">
        <v>172</v>
      </c>
      <c r="I10" s="16" t="s">
        <v>173</v>
      </c>
      <c r="J10" s="16" t="s">
        <v>174</v>
      </c>
      <c r="K10" s="16" t="s">
        <v>133</v>
      </c>
      <c r="L10" s="16" t="s">
        <v>0</v>
      </c>
      <c r="M10" s="15" t="s">
        <v>140</v>
      </c>
    </row>
    <row r="11" spans="1:13" ht="22.5" customHeight="1" x14ac:dyDescent="0.25">
      <c r="A11" s="16" t="s">
        <v>175</v>
      </c>
      <c r="B11" s="16" t="s">
        <v>176</v>
      </c>
      <c r="C11" s="16" t="s">
        <v>177</v>
      </c>
      <c r="D11" s="16" t="s">
        <v>160</v>
      </c>
      <c r="E11" s="73">
        <v>100</v>
      </c>
      <c r="F11" s="74">
        <v>5.4180000000000001</v>
      </c>
      <c r="G11" s="76">
        <v>541.79999999999995</v>
      </c>
      <c r="H11" s="16" t="s">
        <v>178</v>
      </c>
      <c r="I11" s="16" t="s">
        <v>179</v>
      </c>
      <c r="J11" s="16" t="s">
        <v>180</v>
      </c>
      <c r="K11" s="16" t="s">
        <v>133</v>
      </c>
      <c r="L11" s="16" t="s">
        <v>0</v>
      </c>
      <c r="M11" s="15" t="s">
        <v>1</v>
      </c>
    </row>
    <row r="12" spans="1:13" ht="22.5" customHeight="1" x14ac:dyDescent="0.25">
      <c r="A12" s="16" t="s">
        <v>181</v>
      </c>
      <c r="B12" s="16" t="s">
        <v>158</v>
      </c>
      <c r="C12" s="16" t="s">
        <v>182</v>
      </c>
      <c r="D12" s="16" t="s">
        <v>183</v>
      </c>
      <c r="E12" s="73">
        <v>6400</v>
      </c>
      <c r="F12" s="74">
        <v>3.67</v>
      </c>
      <c r="G12" s="73">
        <v>23488</v>
      </c>
      <c r="H12" s="28">
        <v>45030</v>
      </c>
      <c r="I12" s="16" t="s">
        <v>185</v>
      </c>
      <c r="J12" s="16" t="s">
        <v>184</v>
      </c>
      <c r="K12" s="16" t="s">
        <v>133</v>
      </c>
      <c r="L12" s="16" t="s">
        <v>783</v>
      </c>
      <c r="M12" s="15" t="s">
        <v>186</v>
      </c>
    </row>
    <row r="13" spans="1:13" ht="22.5" customHeight="1" x14ac:dyDescent="0.25">
      <c r="A13" s="44" t="s">
        <v>785</v>
      </c>
      <c r="B13" s="16" t="s">
        <v>158</v>
      </c>
      <c r="C13" s="16" t="s">
        <v>786</v>
      </c>
      <c r="D13" s="16" t="s">
        <v>250</v>
      </c>
      <c r="E13" s="73">
        <v>3681</v>
      </c>
      <c r="F13" s="74">
        <v>5.57</v>
      </c>
      <c r="G13" s="73">
        <v>20517.89</v>
      </c>
      <c r="H13" s="28">
        <v>44824</v>
      </c>
      <c r="I13" s="16" t="s">
        <v>781</v>
      </c>
      <c r="J13" s="16" t="s">
        <v>779</v>
      </c>
      <c r="K13" s="16" t="s">
        <v>133</v>
      </c>
      <c r="L13" s="16" t="s">
        <v>783</v>
      </c>
      <c r="M13" s="15" t="s">
        <v>186</v>
      </c>
    </row>
    <row r="14" spans="1:13" ht="22.5" customHeight="1" x14ac:dyDescent="0.25">
      <c r="A14" s="44" t="s">
        <v>785</v>
      </c>
      <c r="B14" s="16" t="s">
        <v>158</v>
      </c>
      <c r="C14" s="16" t="s">
        <v>786</v>
      </c>
      <c r="D14" s="16" t="s">
        <v>250</v>
      </c>
      <c r="E14" s="73">
        <v>5524</v>
      </c>
      <c r="F14" s="74">
        <v>5.17</v>
      </c>
      <c r="G14" s="73">
        <v>28559.08</v>
      </c>
      <c r="H14" s="28">
        <v>45000</v>
      </c>
      <c r="I14" s="16" t="s">
        <v>780</v>
      </c>
      <c r="J14" s="16" t="s">
        <v>436</v>
      </c>
      <c r="K14" s="16" t="s">
        <v>133</v>
      </c>
      <c r="L14" s="16" t="s">
        <v>783</v>
      </c>
      <c r="M14" s="15" t="s">
        <v>186</v>
      </c>
    </row>
    <row r="15" spans="1:13" ht="22.5" customHeight="1" x14ac:dyDescent="0.25">
      <c r="A15" s="44" t="s">
        <v>784</v>
      </c>
      <c r="B15" s="16" t="s">
        <v>344</v>
      </c>
      <c r="C15" s="16" t="s">
        <v>787</v>
      </c>
      <c r="D15" s="16" t="s">
        <v>250</v>
      </c>
      <c r="E15" s="73">
        <v>450</v>
      </c>
      <c r="F15" s="74">
        <v>5.56</v>
      </c>
      <c r="G15" s="73">
        <v>2500.87</v>
      </c>
      <c r="H15" s="16" t="s">
        <v>776</v>
      </c>
      <c r="I15" s="28" t="s">
        <v>777</v>
      </c>
      <c r="J15" s="16">
        <v>45076</v>
      </c>
      <c r="K15" s="16" t="s">
        <v>133</v>
      </c>
      <c r="L15" s="16" t="s">
        <v>783</v>
      </c>
      <c r="M15" s="15" t="s">
        <v>186</v>
      </c>
    </row>
    <row r="16" spans="1:13" ht="22.5" customHeight="1" x14ac:dyDescent="0.25">
      <c r="A16" s="16" t="s">
        <v>187</v>
      </c>
      <c r="B16" s="16" t="s">
        <v>158</v>
      </c>
      <c r="C16" s="16" t="s">
        <v>188</v>
      </c>
      <c r="D16" s="16" t="s">
        <v>122</v>
      </c>
      <c r="E16" s="73">
        <v>1400</v>
      </c>
      <c r="F16" s="74">
        <v>5.2409999999999997</v>
      </c>
      <c r="G16" s="76">
        <v>7337.4</v>
      </c>
      <c r="H16" s="16" t="s">
        <v>189</v>
      </c>
      <c r="I16" s="16" t="s">
        <v>190</v>
      </c>
      <c r="J16" s="16" t="s">
        <v>191</v>
      </c>
      <c r="K16" s="16" t="s">
        <v>133</v>
      </c>
      <c r="L16" s="16" t="s">
        <v>0</v>
      </c>
      <c r="M16" s="15" t="s">
        <v>140</v>
      </c>
    </row>
    <row r="17" spans="1:13" ht="22.5" customHeight="1" x14ac:dyDescent="0.25">
      <c r="A17" s="16" t="s">
        <v>192</v>
      </c>
      <c r="B17" s="16" t="s">
        <v>158</v>
      </c>
      <c r="C17" s="16" t="s">
        <v>193</v>
      </c>
      <c r="D17" s="16" t="s">
        <v>160</v>
      </c>
      <c r="E17" s="73">
        <v>460</v>
      </c>
      <c r="F17" s="74">
        <v>5.6280000000000001</v>
      </c>
      <c r="G17" s="76">
        <v>2588.88</v>
      </c>
      <c r="H17" s="16" t="s">
        <v>189</v>
      </c>
      <c r="I17" s="16" t="s">
        <v>194</v>
      </c>
      <c r="J17" s="16" t="s">
        <v>191</v>
      </c>
      <c r="K17" s="16" t="s">
        <v>133</v>
      </c>
      <c r="L17" s="16" t="s">
        <v>0</v>
      </c>
      <c r="M17" s="15" t="s">
        <v>140</v>
      </c>
    </row>
    <row r="18" spans="1:13" ht="22.5" customHeight="1" x14ac:dyDescent="0.25">
      <c r="A18" s="16" t="s">
        <v>195</v>
      </c>
      <c r="B18" s="16" t="s">
        <v>158</v>
      </c>
      <c r="C18" s="16" t="s">
        <v>196</v>
      </c>
      <c r="D18" s="16" t="s">
        <v>122</v>
      </c>
      <c r="E18" s="73">
        <v>462</v>
      </c>
      <c r="F18" s="74">
        <v>5.03</v>
      </c>
      <c r="G18" s="76">
        <v>2323.86</v>
      </c>
      <c r="H18" s="16" t="s">
        <v>197</v>
      </c>
      <c r="I18" s="16" t="s">
        <v>198</v>
      </c>
      <c r="J18" s="16" t="s">
        <v>199</v>
      </c>
      <c r="K18" s="16" t="s">
        <v>133</v>
      </c>
      <c r="L18" s="16" t="s">
        <v>0</v>
      </c>
      <c r="M18" s="15" t="s">
        <v>140</v>
      </c>
    </row>
    <row r="19" spans="1:13" ht="22.5" customHeight="1" x14ac:dyDescent="0.25">
      <c r="A19" s="16" t="s">
        <v>200</v>
      </c>
      <c r="B19" s="16" t="s">
        <v>201</v>
      </c>
      <c r="C19" s="16" t="s">
        <v>202</v>
      </c>
      <c r="D19" s="16" t="s">
        <v>160</v>
      </c>
      <c r="E19" s="73">
        <v>7500</v>
      </c>
      <c r="F19" s="74">
        <v>5.2350000000000003</v>
      </c>
      <c r="G19" s="76">
        <v>39262.5</v>
      </c>
      <c r="H19" s="16" t="s">
        <v>203</v>
      </c>
      <c r="I19" s="16" t="s">
        <v>204</v>
      </c>
      <c r="J19" s="16" t="s">
        <v>205</v>
      </c>
      <c r="K19" s="16" t="s">
        <v>133</v>
      </c>
      <c r="L19" s="16" t="s">
        <v>0</v>
      </c>
      <c r="M19" s="15" t="s">
        <v>1</v>
      </c>
    </row>
    <row r="20" spans="1:13" ht="22.5" customHeight="1" x14ac:dyDescent="0.25">
      <c r="A20" s="16" t="s">
        <v>206</v>
      </c>
      <c r="B20" s="16" t="s">
        <v>201</v>
      </c>
      <c r="C20" s="16" t="s">
        <v>4</v>
      </c>
      <c r="D20" s="16" t="s">
        <v>160</v>
      </c>
      <c r="E20" s="73">
        <v>2850</v>
      </c>
      <c r="F20" s="74">
        <v>5.4044999999999996</v>
      </c>
      <c r="G20" s="76">
        <v>15402.82</v>
      </c>
      <c r="H20" s="16" t="s">
        <v>207</v>
      </c>
      <c r="I20" s="16" t="s">
        <v>208</v>
      </c>
      <c r="J20" s="16" t="s">
        <v>209</v>
      </c>
      <c r="K20" s="16" t="s">
        <v>133</v>
      </c>
      <c r="L20" s="16" t="s">
        <v>0</v>
      </c>
      <c r="M20" s="15" t="s">
        <v>1</v>
      </c>
    </row>
    <row r="21" spans="1:13" ht="22.5" customHeight="1" x14ac:dyDescent="0.25">
      <c r="A21" s="16" t="s">
        <v>210</v>
      </c>
      <c r="B21" s="16" t="s">
        <v>2</v>
      </c>
      <c r="C21" s="16" t="s">
        <v>211</v>
      </c>
      <c r="D21" s="16" t="s">
        <v>160</v>
      </c>
      <c r="E21" s="73">
        <v>1500</v>
      </c>
      <c r="F21" s="74">
        <v>5.5330000000000004</v>
      </c>
      <c r="G21" s="76">
        <v>8299.5</v>
      </c>
      <c r="H21" s="16" t="s">
        <v>212</v>
      </c>
      <c r="I21" s="16" t="s">
        <v>213</v>
      </c>
      <c r="J21" s="16" t="s">
        <v>172</v>
      </c>
      <c r="K21" s="16" t="s">
        <v>133</v>
      </c>
      <c r="L21" s="16" t="s">
        <v>0</v>
      </c>
      <c r="M21" s="15" t="s">
        <v>1</v>
      </c>
    </row>
    <row r="22" spans="1:13" ht="22.5" customHeight="1" x14ac:dyDescent="0.25">
      <c r="A22" s="16" t="s">
        <v>214</v>
      </c>
      <c r="B22" s="16" t="s">
        <v>215</v>
      </c>
      <c r="C22" s="16" t="s">
        <v>216</v>
      </c>
      <c r="D22" s="16" t="s">
        <v>160</v>
      </c>
      <c r="E22" s="73">
        <v>165</v>
      </c>
      <c r="F22" s="74">
        <v>5.4459999999999997</v>
      </c>
      <c r="G22" s="76">
        <v>898.59</v>
      </c>
      <c r="H22" s="16" t="s">
        <v>217</v>
      </c>
      <c r="I22" s="16" t="s">
        <v>218</v>
      </c>
      <c r="J22" s="16" t="s">
        <v>219</v>
      </c>
      <c r="K22" s="16" t="s">
        <v>133</v>
      </c>
      <c r="L22" s="16" t="s">
        <v>0</v>
      </c>
      <c r="M22" s="15" t="s">
        <v>1</v>
      </c>
    </row>
    <row r="23" spans="1:13" ht="22.5" customHeight="1" x14ac:dyDescent="0.25">
      <c r="A23" s="16" t="s">
        <v>220</v>
      </c>
      <c r="B23" s="16" t="s">
        <v>221</v>
      </c>
      <c r="C23" s="16" t="s">
        <v>222</v>
      </c>
      <c r="D23" s="16" t="s">
        <v>122</v>
      </c>
      <c r="E23" s="73">
        <v>200</v>
      </c>
      <c r="F23" s="74">
        <v>4.9984999999999999</v>
      </c>
      <c r="G23" s="76">
        <v>999.7</v>
      </c>
      <c r="H23" s="16" t="s">
        <v>223</v>
      </c>
      <c r="I23" s="16" t="s">
        <v>224</v>
      </c>
      <c r="J23" s="16" t="s">
        <v>225</v>
      </c>
      <c r="K23" s="16" t="s">
        <v>133</v>
      </c>
      <c r="L23" s="16" t="s">
        <v>0</v>
      </c>
      <c r="M23" s="15" t="s">
        <v>1</v>
      </c>
    </row>
    <row r="24" spans="1:13" ht="22.5" customHeight="1" x14ac:dyDescent="0.25">
      <c r="A24" s="16" t="s">
        <v>226</v>
      </c>
      <c r="B24" s="16" t="s">
        <v>221</v>
      </c>
      <c r="C24" s="16" t="s">
        <v>227</v>
      </c>
      <c r="D24" s="16" t="s">
        <v>122</v>
      </c>
      <c r="E24" s="73">
        <v>1773.75</v>
      </c>
      <c r="F24" s="74">
        <v>4.8863000000000003</v>
      </c>
      <c r="G24" s="76">
        <v>8667.07</v>
      </c>
      <c r="H24" s="16" t="s">
        <v>228</v>
      </c>
      <c r="I24" s="16" t="s">
        <v>229</v>
      </c>
      <c r="J24" s="16" t="s">
        <v>230</v>
      </c>
      <c r="K24" s="16" t="s">
        <v>133</v>
      </c>
      <c r="L24" s="16" t="s">
        <v>0</v>
      </c>
      <c r="M24" s="15" t="s">
        <v>1</v>
      </c>
    </row>
    <row r="25" spans="1:13" ht="22.5" customHeight="1" x14ac:dyDescent="0.25">
      <c r="A25" s="16" t="s">
        <v>231</v>
      </c>
      <c r="B25" s="16" t="s">
        <v>232</v>
      </c>
      <c r="C25" s="16" t="s">
        <v>227</v>
      </c>
      <c r="D25" s="16" t="s">
        <v>122</v>
      </c>
      <c r="E25" s="73">
        <v>2080</v>
      </c>
      <c r="F25" s="74">
        <v>4.8994999999999997</v>
      </c>
      <c r="G25" s="76">
        <v>10190.959999999999</v>
      </c>
      <c r="H25" s="16" t="s">
        <v>233</v>
      </c>
      <c r="I25" s="16" t="s">
        <v>234</v>
      </c>
      <c r="J25" s="16" t="s">
        <v>235</v>
      </c>
      <c r="K25" s="16" t="s">
        <v>133</v>
      </c>
      <c r="L25" s="16" t="s">
        <v>0</v>
      </c>
      <c r="M25" s="15" t="s">
        <v>1</v>
      </c>
    </row>
    <row r="26" spans="1:13" ht="22.5" customHeight="1" x14ac:dyDescent="0.25">
      <c r="A26" s="16" t="s">
        <v>236</v>
      </c>
      <c r="B26" s="16" t="s">
        <v>232</v>
      </c>
      <c r="C26" s="16" t="s">
        <v>227</v>
      </c>
      <c r="D26" s="16" t="s">
        <v>122</v>
      </c>
      <c r="E26" s="73">
        <v>3225</v>
      </c>
      <c r="F26" s="74">
        <v>4.8994999999999997</v>
      </c>
      <c r="G26" s="76">
        <v>15800.88</v>
      </c>
      <c r="H26" s="16" t="s">
        <v>233</v>
      </c>
      <c r="I26" s="16" t="s">
        <v>237</v>
      </c>
      <c r="J26" s="16" t="s">
        <v>235</v>
      </c>
      <c r="K26" s="16" t="s">
        <v>133</v>
      </c>
      <c r="L26" s="16" t="s">
        <v>0</v>
      </c>
      <c r="M26" s="15" t="s">
        <v>1</v>
      </c>
    </row>
    <row r="27" spans="1:13" ht="22.5" customHeight="1" x14ac:dyDescent="0.25">
      <c r="A27" s="16" t="s">
        <v>238</v>
      </c>
      <c r="B27" s="16" t="s">
        <v>232</v>
      </c>
      <c r="C27" s="16" t="s">
        <v>147</v>
      </c>
      <c r="D27" s="16" t="s">
        <v>122</v>
      </c>
      <c r="E27" s="73">
        <v>3900</v>
      </c>
      <c r="F27" s="74">
        <v>5.0797999999999996</v>
      </c>
      <c r="G27" s="76">
        <v>19811.22</v>
      </c>
      <c r="H27" s="16" t="s">
        <v>239</v>
      </c>
      <c r="I27" s="16" t="s">
        <v>240</v>
      </c>
      <c r="J27" s="16" t="s">
        <v>241</v>
      </c>
      <c r="K27" s="16" t="s">
        <v>133</v>
      </c>
      <c r="L27" s="16" t="s">
        <v>0</v>
      </c>
      <c r="M27" s="15" t="s">
        <v>1</v>
      </c>
    </row>
    <row r="28" spans="1:13" ht="22.5" customHeight="1" x14ac:dyDescent="0.25">
      <c r="A28" s="16" t="s">
        <v>242</v>
      </c>
      <c r="B28" s="16" t="s">
        <v>232</v>
      </c>
      <c r="C28" s="16" t="s">
        <v>3</v>
      </c>
      <c r="D28" s="16" t="s">
        <v>243</v>
      </c>
      <c r="E28" s="73">
        <v>2600</v>
      </c>
      <c r="F28" s="74">
        <v>5.4390000000000001</v>
      </c>
      <c r="G28" s="76">
        <v>14141.4</v>
      </c>
      <c r="H28" s="16" t="s">
        <v>244</v>
      </c>
      <c r="I28" s="16" t="s">
        <v>245</v>
      </c>
      <c r="J28" s="16" t="s">
        <v>246</v>
      </c>
      <c r="K28" s="16" t="s">
        <v>133</v>
      </c>
      <c r="L28" s="16" t="s">
        <v>0</v>
      </c>
      <c r="M28" s="15" t="s">
        <v>1</v>
      </c>
    </row>
    <row r="29" spans="1:13" ht="20.65" customHeight="1" x14ac:dyDescent="0.25">
      <c r="A29" s="16" t="s">
        <v>247</v>
      </c>
      <c r="B29" s="16" t="s">
        <v>232</v>
      </c>
      <c r="C29" s="16" t="s">
        <v>147</v>
      </c>
      <c r="D29" s="16" t="s">
        <v>122</v>
      </c>
      <c r="E29" s="73">
        <v>4500</v>
      </c>
      <c r="F29" s="74">
        <v>4.8460000000000001</v>
      </c>
      <c r="G29" s="76">
        <v>21807</v>
      </c>
      <c r="H29" s="16" t="s">
        <v>230</v>
      </c>
      <c r="I29" s="16" t="s">
        <v>248</v>
      </c>
      <c r="J29" s="16" t="s">
        <v>246</v>
      </c>
      <c r="K29" s="16" t="s">
        <v>133</v>
      </c>
      <c r="L29" s="16" t="s">
        <v>0</v>
      </c>
      <c r="M29" s="15" t="s">
        <v>1</v>
      </c>
    </row>
    <row r="30" spans="1:13" ht="22.5" customHeight="1" x14ac:dyDescent="0.25">
      <c r="A30" s="17" t="s">
        <v>249</v>
      </c>
      <c r="B30" s="17" t="s">
        <v>120</v>
      </c>
      <c r="C30" s="16" t="s">
        <v>3</v>
      </c>
      <c r="D30" s="17" t="s">
        <v>250</v>
      </c>
      <c r="E30" s="70">
        <v>2286.4</v>
      </c>
      <c r="F30" s="71">
        <v>4.8994999999999997</v>
      </c>
      <c r="G30" s="75">
        <v>11202.21</v>
      </c>
      <c r="H30" s="17" t="s">
        <v>251</v>
      </c>
      <c r="I30" s="17" t="s">
        <v>252</v>
      </c>
      <c r="J30" s="17" t="s">
        <v>253</v>
      </c>
      <c r="K30" s="17" t="s">
        <v>126</v>
      </c>
      <c r="L30" s="17" t="s">
        <v>106</v>
      </c>
      <c r="M30" s="15" t="s">
        <v>1</v>
      </c>
    </row>
    <row r="31" spans="1:13" ht="22.5" customHeight="1" x14ac:dyDescent="0.25">
      <c r="A31" s="16" t="s">
        <v>254</v>
      </c>
      <c r="B31" s="16" t="s">
        <v>232</v>
      </c>
      <c r="C31" s="16" t="s">
        <v>3</v>
      </c>
      <c r="D31" s="16" t="s">
        <v>243</v>
      </c>
      <c r="E31" s="73">
        <v>2700</v>
      </c>
      <c r="F31" s="74">
        <v>5.6349999999999998</v>
      </c>
      <c r="G31" s="76">
        <v>15214.5</v>
      </c>
      <c r="H31" s="16" t="s">
        <v>154</v>
      </c>
      <c r="I31" s="16" t="s">
        <v>255</v>
      </c>
      <c r="J31" s="16" t="s">
        <v>156</v>
      </c>
      <c r="K31" s="16" t="s">
        <v>133</v>
      </c>
      <c r="L31" s="16" t="s">
        <v>0</v>
      </c>
      <c r="M31" s="15" t="s">
        <v>1</v>
      </c>
    </row>
    <row r="32" spans="1:13" ht="22.5" customHeight="1" x14ac:dyDescent="0.25">
      <c r="A32" s="16" t="s">
        <v>256</v>
      </c>
      <c r="B32" s="16" t="s">
        <v>232</v>
      </c>
      <c r="C32" s="16" t="s">
        <v>3</v>
      </c>
      <c r="D32" s="16" t="s">
        <v>243</v>
      </c>
      <c r="E32" s="73">
        <v>2430</v>
      </c>
      <c r="F32" s="74">
        <v>5.6349999999999998</v>
      </c>
      <c r="G32" s="76">
        <v>13693.05</v>
      </c>
      <c r="H32" s="16" t="s">
        <v>154</v>
      </c>
      <c r="I32" s="16" t="s">
        <v>257</v>
      </c>
      <c r="J32" s="16" t="s">
        <v>156</v>
      </c>
      <c r="K32" s="16" t="s">
        <v>133</v>
      </c>
      <c r="L32" s="16" t="s">
        <v>0</v>
      </c>
      <c r="M32" s="15" t="s">
        <v>1</v>
      </c>
    </row>
    <row r="33" spans="1:13" ht="22.5" customHeight="1" x14ac:dyDescent="0.25">
      <c r="A33" s="16" t="s">
        <v>258</v>
      </c>
      <c r="B33" s="16" t="s">
        <v>232</v>
      </c>
      <c r="C33" s="16" t="s">
        <v>147</v>
      </c>
      <c r="D33" s="16" t="s">
        <v>122</v>
      </c>
      <c r="E33" s="73">
        <v>1200</v>
      </c>
      <c r="F33" s="74">
        <v>4.84</v>
      </c>
      <c r="G33" s="76">
        <v>5808</v>
      </c>
      <c r="H33" s="16" t="s">
        <v>259</v>
      </c>
      <c r="I33" s="16" t="s">
        <v>260</v>
      </c>
      <c r="J33" s="16" t="s">
        <v>261</v>
      </c>
      <c r="K33" s="16" t="s">
        <v>133</v>
      </c>
      <c r="L33" s="16" t="s">
        <v>0</v>
      </c>
      <c r="M33" s="15" t="s">
        <v>1</v>
      </c>
    </row>
    <row r="34" spans="1:13" ht="22.5" customHeight="1" x14ac:dyDescent="0.25">
      <c r="A34" s="16" t="s">
        <v>262</v>
      </c>
      <c r="B34" s="16" t="s">
        <v>232</v>
      </c>
      <c r="C34" s="16" t="s">
        <v>147</v>
      </c>
      <c r="D34" s="16" t="s">
        <v>122</v>
      </c>
      <c r="E34" s="73">
        <v>2000</v>
      </c>
      <c r="F34" s="74">
        <v>4.84</v>
      </c>
      <c r="G34" s="76">
        <v>9680</v>
      </c>
      <c r="H34" s="16" t="s">
        <v>259</v>
      </c>
      <c r="I34" s="16" t="s">
        <v>263</v>
      </c>
      <c r="J34" s="16" t="s">
        <v>261</v>
      </c>
      <c r="K34" s="16" t="s">
        <v>133</v>
      </c>
      <c r="L34" s="16" t="s">
        <v>0</v>
      </c>
      <c r="M34" s="15" t="s">
        <v>1</v>
      </c>
    </row>
    <row r="35" spans="1:13" ht="22.5" customHeight="1" x14ac:dyDescent="0.25">
      <c r="A35" s="16" t="s">
        <v>264</v>
      </c>
      <c r="B35" s="16" t="s">
        <v>265</v>
      </c>
      <c r="C35" s="16" t="s">
        <v>227</v>
      </c>
      <c r="D35" s="16" t="s">
        <v>122</v>
      </c>
      <c r="E35" s="73">
        <v>8385</v>
      </c>
      <c r="F35" s="74">
        <v>5.2089999999999996</v>
      </c>
      <c r="G35" s="76">
        <v>43677.46</v>
      </c>
      <c r="H35" s="16" t="s">
        <v>266</v>
      </c>
      <c r="I35" s="16" t="s">
        <v>267</v>
      </c>
      <c r="J35" s="16" t="s">
        <v>268</v>
      </c>
      <c r="K35" s="16" t="s">
        <v>133</v>
      </c>
      <c r="L35" s="16" t="s">
        <v>0</v>
      </c>
      <c r="M35" s="15" t="s">
        <v>1</v>
      </c>
    </row>
    <row r="36" spans="1:13" ht="22.5" customHeight="1" x14ac:dyDescent="0.25">
      <c r="A36" s="16" t="s">
        <v>269</v>
      </c>
      <c r="B36" s="16" t="s">
        <v>265</v>
      </c>
      <c r="C36" s="16" t="s">
        <v>270</v>
      </c>
      <c r="D36" s="16" t="s">
        <v>122</v>
      </c>
      <c r="E36" s="73">
        <v>2750</v>
      </c>
      <c r="F36" s="74">
        <v>5.2220000000000004</v>
      </c>
      <c r="G36" s="76">
        <v>14360.5</v>
      </c>
      <c r="H36" s="16" t="s">
        <v>268</v>
      </c>
      <c r="I36" s="16" t="s">
        <v>271</v>
      </c>
      <c r="J36" s="16" t="s">
        <v>272</v>
      </c>
      <c r="K36" s="16" t="s">
        <v>133</v>
      </c>
      <c r="L36" s="16" t="s">
        <v>0</v>
      </c>
      <c r="M36" s="15" t="s">
        <v>1</v>
      </c>
    </row>
    <row r="37" spans="1:13" ht="22.5" customHeight="1" x14ac:dyDescent="0.25">
      <c r="A37" s="16" t="s">
        <v>273</v>
      </c>
      <c r="B37" s="16" t="s">
        <v>265</v>
      </c>
      <c r="C37" s="16" t="s">
        <v>274</v>
      </c>
      <c r="D37" s="16" t="s">
        <v>160</v>
      </c>
      <c r="E37" s="73">
        <v>140</v>
      </c>
      <c r="F37" s="74">
        <v>5.8920000000000003</v>
      </c>
      <c r="G37" s="76">
        <v>824.88</v>
      </c>
      <c r="H37" s="16" t="s">
        <v>275</v>
      </c>
      <c r="I37" s="16" t="s">
        <v>276</v>
      </c>
      <c r="J37" s="16" t="s">
        <v>277</v>
      </c>
      <c r="K37" s="16" t="s">
        <v>133</v>
      </c>
      <c r="L37" s="16" t="s">
        <v>0</v>
      </c>
      <c r="M37" s="15" t="s">
        <v>1</v>
      </c>
    </row>
    <row r="38" spans="1:13" ht="22.5" customHeight="1" x14ac:dyDescent="0.25">
      <c r="A38" s="16" t="s">
        <v>278</v>
      </c>
      <c r="B38" s="16" t="s">
        <v>265</v>
      </c>
      <c r="C38" s="16" t="s">
        <v>279</v>
      </c>
      <c r="D38" s="16" t="s">
        <v>122</v>
      </c>
      <c r="E38" s="73">
        <v>993</v>
      </c>
      <c r="F38" s="74">
        <v>5.2220000000000004</v>
      </c>
      <c r="G38" s="76">
        <v>5185.4399999999996</v>
      </c>
      <c r="H38" s="16" t="s">
        <v>268</v>
      </c>
      <c r="I38" s="16" t="s">
        <v>280</v>
      </c>
      <c r="J38" s="16" t="s">
        <v>272</v>
      </c>
      <c r="K38" s="16" t="s">
        <v>133</v>
      </c>
      <c r="L38" s="16" t="s">
        <v>0</v>
      </c>
      <c r="M38" s="15" t="s">
        <v>1</v>
      </c>
    </row>
    <row r="39" spans="1:13" ht="22.5" customHeight="1" x14ac:dyDescent="0.25">
      <c r="A39" s="16" t="s">
        <v>281</v>
      </c>
      <c r="B39" s="16" t="s">
        <v>265</v>
      </c>
      <c r="C39" s="16" t="s">
        <v>282</v>
      </c>
      <c r="D39" s="16" t="s">
        <v>122</v>
      </c>
      <c r="E39" s="73">
        <v>1805</v>
      </c>
      <c r="F39" s="74">
        <v>5.2539999999999996</v>
      </c>
      <c r="G39" s="76">
        <v>9483.4699999999993</v>
      </c>
      <c r="H39" s="16" t="s">
        <v>283</v>
      </c>
      <c r="I39" s="16" t="s">
        <v>284</v>
      </c>
      <c r="J39" s="16" t="s">
        <v>285</v>
      </c>
      <c r="K39" s="16" t="s">
        <v>133</v>
      </c>
      <c r="L39" s="16" t="s">
        <v>0</v>
      </c>
      <c r="M39" s="15" t="s">
        <v>1</v>
      </c>
    </row>
    <row r="40" spans="1:13" ht="22.5" customHeight="1" x14ac:dyDescent="0.25">
      <c r="A40" s="16" t="s">
        <v>286</v>
      </c>
      <c r="B40" s="16" t="s">
        <v>265</v>
      </c>
      <c r="C40" s="16" t="s">
        <v>147</v>
      </c>
      <c r="D40" s="16" t="s">
        <v>122</v>
      </c>
      <c r="E40" s="73">
        <v>5650</v>
      </c>
      <c r="F40" s="74">
        <v>5.0179999999999998</v>
      </c>
      <c r="G40" s="76">
        <v>28351.7</v>
      </c>
      <c r="H40" s="16" t="s">
        <v>287</v>
      </c>
      <c r="I40" s="16" t="s">
        <v>288</v>
      </c>
      <c r="J40" s="16" t="s">
        <v>289</v>
      </c>
      <c r="K40" s="16" t="s">
        <v>133</v>
      </c>
      <c r="L40" s="16" t="s">
        <v>0</v>
      </c>
      <c r="M40" s="15" t="s">
        <v>1</v>
      </c>
    </row>
    <row r="41" spans="1:13" ht="22.5" customHeight="1" x14ac:dyDescent="0.25">
      <c r="A41" s="16" t="s">
        <v>290</v>
      </c>
      <c r="B41" s="16" t="s">
        <v>265</v>
      </c>
      <c r="C41" s="16" t="s">
        <v>222</v>
      </c>
      <c r="D41" s="16" t="s">
        <v>122</v>
      </c>
      <c r="E41" s="73">
        <v>1125</v>
      </c>
      <c r="F41" s="74">
        <v>4.9279999999999999</v>
      </c>
      <c r="G41" s="76">
        <v>5544</v>
      </c>
      <c r="H41" s="16" t="s">
        <v>180</v>
      </c>
      <c r="I41" s="16" t="s">
        <v>291</v>
      </c>
      <c r="J41" s="16" t="s">
        <v>292</v>
      </c>
      <c r="K41" s="16" t="s">
        <v>133</v>
      </c>
      <c r="L41" s="16" t="s">
        <v>0</v>
      </c>
      <c r="M41" s="15" t="s">
        <v>1</v>
      </c>
    </row>
    <row r="42" spans="1:13" ht="22.5" customHeight="1" x14ac:dyDescent="0.25">
      <c r="A42" s="16" t="s">
        <v>293</v>
      </c>
      <c r="B42" s="16" t="s">
        <v>265</v>
      </c>
      <c r="C42" s="16" t="s">
        <v>3</v>
      </c>
      <c r="D42" s="16" t="s">
        <v>243</v>
      </c>
      <c r="E42" s="73">
        <v>24550</v>
      </c>
      <c r="F42" s="74">
        <v>5.3775000000000004</v>
      </c>
      <c r="G42" s="76">
        <v>132017.62</v>
      </c>
      <c r="H42" s="16" t="s">
        <v>294</v>
      </c>
      <c r="I42" s="16" t="s">
        <v>295</v>
      </c>
      <c r="J42" s="16" t="s">
        <v>296</v>
      </c>
      <c r="K42" s="16" t="s">
        <v>133</v>
      </c>
      <c r="L42" s="16" t="s">
        <v>0</v>
      </c>
      <c r="M42" s="15" t="s">
        <v>1</v>
      </c>
    </row>
    <row r="43" spans="1:13" ht="22.5" customHeight="1" x14ac:dyDescent="0.25">
      <c r="A43" s="16" t="s">
        <v>297</v>
      </c>
      <c r="B43" s="16" t="s">
        <v>265</v>
      </c>
      <c r="C43" s="16" t="s">
        <v>298</v>
      </c>
      <c r="D43" s="16" t="s">
        <v>122</v>
      </c>
      <c r="E43" s="73">
        <v>2865</v>
      </c>
      <c r="F43" s="74">
        <v>4.875</v>
      </c>
      <c r="G43" s="76">
        <v>13966.87</v>
      </c>
      <c r="H43" s="16" t="s">
        <v>299</v>
      </c>
      <c r="I43" s="16" t="s">
        <v>300</v>
      </c>
      <c r="J43" s="16" t="s">
        <v>244</v>
      </c>
      <c r="K43" s="16" t="s">
        <v>133</v>
      </c>
      <c r="L43" s="16" t="s">
        <v>0</v>
      </c>
      <c r="M43" s="15" t="s">
        <v>1</v>
      </c>
    </row>
    <row r="44" spans="1:13" ht="22.5" customHeight="1" x14ac:dyDescent="0.25">
      <c r="A44" s="16" t="s">
        <v>301</v>
      </c>
      <c r="B44" s="16" t="s">
        <v>265</v>
      </c>
      <c r="C44" s="16" t="s">
        <v>274</v>
      </c>
      <c r="D44" s="16" t="s">
        <v>160</v>
      </c>
      <c r="E44" s="73">
        <v>314.5</v>
      </c>
      <c r="F44" s="74">
        <v>5.2939999999999996</v>
      </c>
      <c r="G44" s="76">
        <v>1664.96</v>
      </c>
      <c r="H44" s="16" t="s">
        <v>299</v>
      </c>
      <c r="I44" s="16" t="s">
        <v>302</v>
      </c>
      <c r="J44" s="16" t="s">
        <v>244</v>
      </c>
      <c r="K44" s="16" t="s">
        <v>133</v>
      </c>
      <c r="L44" s="16" t="s">
        <v>0</v>
      </c>
      <c r="M44" s="15" t="s">
        <v>1</v>
      </c>
    </row>
    <row r="45" spans="1:13" ht="22.5" customHeight="1" x14ac:dyDescent="0.25">
      <c r="A45" s="16" t="s">
        <v>303</v>
      </c>
      <c r="B45" s="16" t="s">
        <v>265</v>
      </c>
      <c r="C45" s="16" t="s">
        <v>3</v>
      </c>
      <c r="D45" s="16" t="s">
        <v>243</v>
      </c>
      <c r="E45" s="73">
        <v>8310</v>
      </c>
      <c r="F45" s="74">
        <v>5.7350000000000003</v>
      </c>
      <c r="G45" s="76">
        <v>47657.85</v>
      </c>
      <c r="H45" s="16" t="s">
        <v>283</v>
      </c>
      <c r="I45" s="16" t="s">
        <v>304</v>
      </c>
      <c r="J45" s="16" t="s">
        <v>285</v>
      </c>
      <c r="K45" s="16" t="s">
        <v>133</v>
      </c>
      <c r="L45" s="16" t="s">
        <v>0</v>
      </c>
      <c r="M45" s="15" t="s">
        <v>1</v>
      </c>
    </row>
    <row r="46" spans="1:13" ht="22.5" customHeight="1" x14ac:dyDescent="0.25">
      <c r="A46" s="16" t="s">
        <v>305</v>
      </c>
      <c r="B46" s="16" t="s">
        <v>265</v>
      </c>
      <c r="C46" s="16" t="s">
        <v>227</v>
      </c>
      <c r="D46" s="16" t="s">
        <v>122</v>
      </c>
      <c r="E46" s="73">
        <v>4725</v>
      </c>
      <c r="F46" s="74">
        <v>4.95</v>
      </c>
      <c r="G46" s="76">
        <v>23388.75</v>
      </c>
      <c r="H46" s="16" t="s">
        <v>306</v>
      </c>
      <c r="I46" s="16" t="s">
        <v>307</v>
      </c>
      <c r="J46" s="16" t="s">
        <v>308</v>
      </c>
      <c r="K46" s="16" t="s">
        <v>133</v>
      </c>
      <c r="L46" s="16" t="s">
        <v>0</v>
      </c>
      <c r="M46" s="15" t="s">
        <v>1</v>
      </c>
    </row>
    <row r="47" spans="1:13" ht="22.5" customHeight="1" x14ac:dyDescent="0.25">
      <c r="A47" s="16" t="s">
        <v>309</v>
      </c>
      <c r="B47" s="16" t="s">
        <v>265</v>
      </c>
      <c r="C47" s="16" t="s">
        <v>298</v>
      </c>
      <c r="D47" s="16" t="s">
        <v>122</v>
      </c>
      <c r="E47" s="73">
        <v>5530</v>
      </c>
      <c r="F47" s="74">
        <v>4.8890000000000002</v>
      </c>
      <c r="G47" s="76">
        <v>27036.17</v>
      </c>
      <c r="H47" s="16" t="s">
        <v>310</v>
      </c>
      <c r="I47" s="16" t="s">
        <v>311</v>
      </c>
      <c r="J47" s="16" t="s">
        <v>312</v>
      </c>
      <c r="K47" s="16" t="s">
        <v>133</v>
      </c>
      <c r="L47" s="16" t="s">
        <v>0</v>
      </c>
      <c r="M47" s="15" t="s">
        <v>1</v>
      </c>
    </row>
    <row r="48" spans="1:13" ht="22.5" customHeight="1" x14ac:dyDescent="0.25">
      <c r="A48" s="16" t="s">
        <v>313</v>
      </c>
      <c r="B48" s="16" t="s">
        <v>265</v>
      </c>
      <c r="C48" s="16" t="s">
        <v>227</v>
      </c>
      <c r="D48" s="16" t="s">
        <v>122</v>
      </c>
      <c r="E48" s="73">
        <v>12900</v>
      </c>
      <c r="F48" s="74">
        <v>4.7530000000000001</v>
      </c>
      <c r="G48" s="76">
        <v>61313.7</v>
      </c>
      <c r="H48" s="16" t="s">
        <v>314</v>
      </c>
      <c r="I48" s="16" t="s">
        <v>315</v>
      </c>
      <c r="J48" s="16" t="s">
        <v>316</v>
      </c>
      <c r="K48" s="16" t="s">
        <v>133</v>
      </c>
      <c r="L48" s="16" t="s">
        <v>0</v>
      </c>
      <c r="M48" s="15" t="s">
        <v>1</v>
      </c>
    </row>
    <row r="49" spans="1:13" ht="22.5" customHeight="1" x14ac:dyDescent="0.25">
      <c r="A49" s="16" t="s">
        <v>317</v>
      </c>
      <c r="B49" s="16" t="s">
        <v>265</v>
      </c>
      <c r="C49" s="16" t="s">
        <v>318</v>
      </c>
      <c r="D49" s="16" t="s">
        <v>122</v>
      </c>
      <c r="E49" s="73">
        <v>3085</v>
      </c>
      <c r="F49" s="74">
        <v>4.7530000000000001</v>
      </c>
      <c r="G49" s="76">
        <v>14663</v>
      </c>
      <c r="H49" s="16" t="s">
        <v>314</v>
      </c>
      <c r="I49" s="16" t="s">
        <v>319</v>
      </c>
      <c r="J49" s="16" t="s">
        <v>316</v>
      </c>
      <c r="K49" s="16" t="s">
        <v>133</v>
      </c>
      <c r="L49" s="16" t="s">
        <v>0</v>
      </c>
      <c r="M49" s="15" t="s">
        <v>1</v>
      </c>
    </row>
    <row r="50" spans="1:13" ht="22.5" customHeight="1" x14ac:dyDescent="0.25">
      <c r="A50" s="16" t="s">
        <v>320</v>
      </c>
      <c r="B50" s="16" t="s">
        <v>265</v>
      </c>
      <c r="C50" s="16" t="s">
        <v>227</v>
      </c>
      <c r="D50" s="16" t="s">
        <v>122</v>
      </c>
      <c r="E50" s="73">
        <v>5002</v>
      </c>
      <c r="F50" s="74">
        <v>4.9029999999999996</v>
      </c>
      <c r="G50" s="76">
        <v>24524.799999999999</v>
      </c>
      <c r="H50" s="16" t="s">
        <v>321</v>
      </c>
      <c r="I50" s="16" t="s">
        <v>322</v>
      </c>
      <c r="J50" s="16" t="s">
        <v>323</v>
      </c>
      <c r="K50" s="16" t="s">
        <v>133</v>
      </c>
      <c r="L50" s="16" t="s">
        <v>0</v>
      </c>
      <c r="M50" s="15" t="s">
        <v>1</v>
      </c>
    </row>
    <row r="51" spans="1:13" ht="22.5" customHeight="1" x14ac:dyDescent="0.25">
      <c r="A51" s="16" t="s">
        <v>324</v>
      </c>
      <c r="B51" s="16" t="s">
        <v>265</v>
      </c>
      <c r="C51" s="16" t="s">
        <v>3</v>
      </c>
      <c r="D51" s="16" t="s">
        <v>243</v>
      </c>
      <c r="E51" s="73">
        <v>16775</v>
      </c>
      <c r="F51" s="74">
        <v>5.617</v>
      </c>
      <c r="G51" s="76">
        <v>94225.17</v>
      </c>
      <c r="H51" s="16" t="s">
        <v>325</v>
      </c>
      <c r="I51" s="16" t="s">
        <v>326</v>
      </c>
      <c r="J51" s="16" t="s">
        <v>327</v>
      </c>
      <c r="K51" s="16" t="s">
        <v>133</v>
      </c>
      <c r="L51" s="16" t="s">
        <v>0</v>
      </c>
      <c r="M51" s="15" t="s">
        <v>1</v>
      </c>
    </row>
    <row r="52" spans="1:13" ht="22.5" customHeight="1" x14ac:dyDescent="0.25">
      <c r="A52" s="16" t="s">
        <v>328</v>
      </c>
      <c r="B52" s="16" t="s">
        <v>265</v>
      </c>
      <c r="C52" s="16" t="s">
        <v>329</v>
      </c>
      <c r="D52" s="16" t="s">
        <v>330</v>
      </c>
      <c r="E52" s="73">
        <v>980</v>
      </c>
      <c r="F52" s="74">
        <v>6.1379999999999999</v>
      </c>
      <c r="G52" s="76">
        <v>6015.24</v>
      </c>
      <c r="H52" s="16" t="s">
        <v>331</v>
      </c>
      <c r="I52" s="16" t="s">
        <v>332</v>
      </c>
      <c r="J52" s="16" t="s">
        <v>333</v>
      </c>
      <c r="K52" s="16" t="s">
        <v>133</v>
      </c>
      <c r="L52" s="16" t="s">
        <v>0</v>
      </c>
      <c r="M52" s="15" t="s">
        <v>1</v>
      </c>
    </row>
    <row r="53" spans="1:13" ht="22.5" customHeight="1" x14ac:dyDescent="0.25">
      <c r="A53" s="16" t="s">
        <v>334</v>
      </c>
      <c r="B53" s="16" t="s">
        <v>165</v>
      </c>
      <c r="C53" s="16" t="s">
        <v>298</v>
      </c>
      <c r="D53" s="16" t="s">
        <v>122</v>
      </c>
      <c r="E53" s="73">
        <v>2220</v>
      </c>
      <c r="F53" s="74">
        <v>5.2690000000000001</v>
      </c>
      <c r="G53" s="76">
        <v>11697.18</v>
      </c>
      <c r="H53" s="16" t="s">
        <v>335</v>
      </c>
      <c r="I53" s="16" t="s">
        <v>336</v>
      </c>
      <c r="J53" s="16" t="s">
        <v>337</v>
      </c>
      <c r="K53" s="16" t="s">
        <v>133</v>
      </c>
      <c r="L53" s="16" t="s">
        <v>0</v>
      </c>
      <c r="M53" s="15" t="s">
        <v>1</v>
      </c>
    </row>
    <row r="54" spans="1:13" ht="22.5" customHeight="1" x14ac:dyDescent="0.25">
      <c r="A54" s="16" t="s">
        <v>338</v>
      </c>
      <c r="B54" s="16" t="s">
        <v>265</v>
      </c>
      <c r="C54" s="16" t="s">
        <v>227</v>
      </c>
      <c r="D54" s="16" t="s">
        <v>122</v>
      </c>
      <c r="E54" s="73">
        <v>25855</v>
      </c>
      <c r="F54" s="74">
        <v>5.2220000000000004</v>
      </c>
      <c r="G54" s="76">
        <v>135014.81</v>
      </c>
      <c r="H54" s="16" t="s">
        <v>268</v>
      </c>
      <c r="I54" s="16" t="s">
        <v>339</v>
      </c>
      <c r="J54" s="16" t="s">
        <v>272</v>
      </c>
      <c r="K54" s="16" t="s">
        <v>133</v>
      </c>
      <c r="L54" s="16" t="s">
        <v>0</v>
      </c>
      <c r="M54" s="15" t="s">
        <v>1</v>
      </c>
    </row>
    <row r="55" spans="1:13" ht="20.65" customHeight="1" x14ac:dyDescent="0.25">
      <c r="A55" s="16" t="s">
        <v>340</v>
      </c>
      <c r="B55" s="16" t="s">
        <v>165</v>
      </c>
      <c r="C55" s="16" t="s">
        <v>341</v>
      </c>
      <c r="D55" s="16" t="s">
        <v>122</v>
      </c>
      <c r="E55" s="73">
        <v>3000</v>
      </c>
      <c r="F55" s="74">
        <v>4.9249999999999998</v>
      </c>
      <c r="G55" s="76">
        <v>14775</v>
      </c>
      <c r="H55" s="16" t="s">
        <v>312</v>
      </c>
      <c r="I55" s="16" t="s">
        <v>342</v>
      </c>
      <c r="J55" s="16" t="s">
        <v>207</v>
      </c>
      <c r="K55" s="16" t="s">
        <v>133</v>
      </c>
      <c r="L55" s="16" t="s">
        <v>0</v>
      </c>
      <c r="M55" s="15" t="s">
        <v>1</v>
      </c>
    </row>
    <row r="56" spans="1:13" ht="22.5" customHeight="1" x14ac:dyDescent="0.25">
      <c r="A56" s="17" t="s">
        <v>343</v>
      </c>
      <c r="B56" s="17" t="s">
        <v>344</v>
      </c>
      <c r="C56" s="16" t="s">
        <v>3</v>
      </c>
      <c r="D56" s="17" t="s">
        <v>345</v>
      </c>
      <c r="E56" s="70">
        <v>7760</v>
      </c>
      <c r="F56" s="71">
        <v>5.702</v>
      </c>
      <c r="G56" s="75">
        <v>44247.519999999997</v>
      </c>
      <c r="H56" s="17" t="s">
        <v>346</v>
      </c>
      <c r="I56" s="17" t="s">
        <v>347</v>
      </c>
      <c r="J56" s="17" t="s">
        <v>348</v>
      </c>
      <c r="K56" s="17" t="s">
        <v>126</v>
      </c>
      <c r="L56" s="17" t="s">
        <v>106</v>
      </c>
      <c r="M56" s="15" t="s">
        <v>1</v>
      </c>
    </row>
    <row r="57" spans="1:13" ht="22.5" customHeight="1" x14ac:dyDescent="0.25">
      <c r="A57" s="16" t="s">
        <v>349</v>
      </c>
      <c r="B57" s="16" t="s">
        <v>265</v>
      </c>
      <c r="C57" s="16" t="s">
        <v>121</v>
      </c>
      <c r="D57" s="16" t="s">
        <v>122</v>
      </c>
      <c r="E57" s="73">
        <v>5230</v>
      </c>
      <c r="F57" s="74">
        <v>5.1340000000000003</v>
      </c>
      <c r="G57" s="76">
        <v>26850.82</v>
      </c>
      <c r="H57" s="16" t="s">
        <v>145</v>
      </c>
      <c r="I57" s="16" t="s">
        <v>350</v>
      </c>
      <c r="J57" s="16" t="s">
        <v>351</v>
      </c>
      <c r="K57" s="16" t="s">
        <v>133</v>
      </c>
      <c r="L57" s="16" t="s">
        <v>0</v>
      </c>
      <c r="M57" s="15" t="s">
        <v>1</v>
      </c>
    </row>
    <row r="58" spans="1:13" ht="22.5" customHeight="1" x14ac:dyDescent="0.25">
      <c r="A58" s="16" t="s">
        <v>352</v>
      </c>
      <c r="B58" s="16" t="s">
        <v>265</v>
      </c>
      <c r="C58" s="16" t="s">
        <v>227</v>
      </c>
      <c r="D58" s="16" t="s">
        <v>122</v>
      </c>
      <c r="E58" s="73">
        <v>1935</v>
      </c>
      <c r="F58" s="74">
        <v>5.0780000000000003</v>
      </c>
      <c r="G58" s="76">
        <v>9825.93</v>
      </c>
      <c r="H58" s="16" t="s">
        <v>241</v>
      </c>
      <c r="I58" s="16" t="s">
        <v>353</v>
      </c>
      <c r="J58" s="16" t="s">
        <v>197</v>
      </c>
      <c r="K58" s="16" t="s">
        <v>133</v>
      </c>
      <c r="L58" s="16" t="s">
        <v>0</v>
      </c>
      <c r="M58" s="15" t="s">
        <v>1</v>
      </c>
    </row>
    <row r="59" spans="1:13" ht="22.5" customHeight="1" x14ac:dyDescent="0.25">
      <c r="A59" s="16" t="s">
        <v>354</v>
      </c>
      <c r="B59" s="16" t="s">
        <v>232</v>
      </c>
      <c r="C59" s="16" t="s">
        <v>147</v>
      </c>
      <c r="D59" s="16" t="s">
        <v>122</v>
      </c>
      <c r="E59" s="73">
        <v>1200</v>
      </c>
      <c r="F59" s="74">
        <v>5.0053000000000001</v>
      </c>
      <c r="G59" s="76">
        <v>6006.36</v>
      </c>
      <c r="H59" s="16" t="s">
        <v>355</v>
      </c>
      <c r="I59" s="16" t="s">
        <v>356</v>
      </c>
      <c r="J59" s="16" t="s">
        <v>357</v>
      </c>
      <c r="K59" s="16" t="s">
        <v>133</v>
      </c>
      <c r="L59" s="16" t="s">
        <v>0</v>
      </c>
      <c r="M59" s="15" t="s">
        <v>1</v>
      </c>
    </row>
    <row r="60" spans="1:13" ht="22.5" customHeight="1" x14ac:dyDescent="0.25">
      <c r="A60" s="16" t="s">
        <v>358</v>
      </c>
      <c r="B60" s="16" t="s">
        <v>232</v>
      </c>
      <c r="C60" s="16" t="s">
        <v>3</v>
      </c>
      <c r="D60" s="16" t="s">
        <v>243</v>
      </c>
      <c r="E60" s="73">
        <v>2200</v>
      </c>
      <c r="F60" s="74">
        <v>5.58</v>
      </c>
      <c r="G60" s="76">
        <v>12276</v>
      </c>
      <c r="H60" s="16" t="s">
        <v>359</v>
      </c>
      <c r="I60" s="16" t="s">
        <v>360</v>
      </c>
      <c r="J60" s="16" t="s">
        <v>239</v>
      </c>
      <c r="K60" s="16" t="s">
        <v>133</v>
      </c>
      <c r="L60" s="16" t="s">
        <v>0</v>
      </c>
      <c r="M60" s="15" t="s">
        <v>1</v>
      </c>
    </row>
    <row r="61" spans="1:13" ht="22.5" customHeight="1" x14ac:dyDescent="0.25">
      <c r="A61" s="16" t="s">
        <v>361</v>
      </c>
      <c r="B61" s="16" t="s">
        <v>221</v>
      </c>
      <c r="C61" s="16" t="s">
        <v>227</v>
      </c>
      <c r="D61" s="16" t="s">
        <v>122</v>
      </c>
      <c r="E61" s="73">
        <v>3225</v>
      </c>
      <c r="F61" s="74">
        <v>5.2670000000000003</v>
      </c>
      <c r="G61" s="76">
        <v>16986.07</v>
      </c>
      <c r="H61" s="16" t="s">
        <v>362</v>
      </c>
      <c r="I61" s="16" t="s">
        <v>363</v>
      </c>
      <c r="J61" s="16" t="s">
        <v>283</v>
      </c>
      <c r="K61" s="16" t="s">
        <v>133</v>
      </c>
      <c r="L61" s="16" t="s">
        <v>0</v>
      </c>
      <c r="M61" s="15" t="s">
        <v>1</v>
      </c>
    </row>
    <row r="62" spans="1:13" ht="22.5" customHeight="1" x14ac:dyDescent="0.25">
      <c r="A62" s="16" t="s">
        <v>364</v>
      </c>
      <c r="B62" s="16" t="s">
        <v>365</v>
      </c>
      <c r="C62" s="16" t="s">
        <v>3</v>
      </c>
      <c r="D62" s="16" t="s">
        <v>243</v>
      </c>
      <c r="E62" s="73">
        <v>1120</v>
      </c>
      <c r="F62" s="74">
        <v>5.58</v>
      </c>
      <c r="G62" s="76">
        <v>6249.6</v>
      </c>
      <c r="H62" s="16" t="s">
        <v>366</v>
      </c>
      <c r="I62" s="16" t="s">
        <v>367</v>
      </c>
      <c r="J62" s="16" t="s">
        <v>368</v>
      </c>
      <c r="K62" s="16" t="s">
        <v>133</v>
      </c>
      <c r="L62" s="16" t="s">
        <v>0</v>
      </c>
      <c r="M62" s="15" t="s">
        <v>1</v>
      </c>
    </row>
    <row r="63" spans="1:13" ht="22.5" customHeight="1" x14ac:dyDescent="0.25">
      <c r="A63" s="16" t="s">
        <v>369</v>
      </c>
      <c r="B63" s="16" t="s">
        <v>221</v>
      </c>
      <c r="C63" s="16" t="s">
        <v>282</v>
      </c>
      <c r="D63" s="16" t="s">
        <v>122</v>
      </c>
      <c r="E63" s="73">
        <v>2495</v>
      </c>
      <c r="F63" s="74">
        <v>5.0780000000000003</v>
      </c>
      <c r="G63" s="76">
        <v>12669.61</v>
      </c>
      <c r="H63" s="16" t="s">
        <v>172</v>
      </c>
      <c r="I63" s="16" t="s">
        <v>370</v>
      </c>
      <c r="J63" s="16" t="s">
        <v>174</v>
      </c>
      <c r="K63" s="16" t="s">
        <v>133</v>
      </c>
      <c r="L63" s="16" t="s">
        <v>0</v>
      </c>
      <c r="M63" s="15" t="s">
        <v>1</v>
      </c>
    </row>
    <row r="64" spans="1:13" ht="22.5" customHeight="1" x14ac:dyDescent="0.25">
      <c r="A64" s="16" t="s">
        <v>371</v>
      </c>
      <c r="B64" s="16" t="s">
        <v>221</v>
      </c>
      <c r="C64" s="16" t="s">
        <v>3</v>
      </c>
      <c r="D64" s="16" t="s">
        <v>243</v>
      </c>
      <c r="E64" s="73">
        <v>1100</v>
      </c>
      <c r="F64" s="74">
        <v>5.5519999999999996</v>
      </c>
      <c r="G64" s="76">
        <v>6107.2</v>
      </c>
      <c r="H64" s="16" t="s">
        <v>372</v>
      </c>
      <c r="I64" s="16" t="s">
        <v>373</v>
      </c>
      <c r="J64" s="16" t="s">
        <v>233</v>
      </c>
      <c r="K64" s="16" t="s">
        <v>133</v>
      </c>
      <c r="L64" s="16" t="s">
        <v>0</v>
      </c>
      <c r="M64" s="15" t="s">
        <v>1</v>
      </c>
    </row>
    <row r="65" spans="1:13" ht="22.5" customHeight="1" x14ac:dyDescent="0.25">
      <c r="A65" s="16" t="s">
        <v>374</v>
      </c>
      <c r="B65" s="16" t="s">
        <v>232</v>
      </c>
      <c r="C65" s="16" t="s">
        <v>147</v>
      </c>
      <c r="D65" s="16" t="s">
        <v>122</v>
      </c>
      <c r="E65" s="73">
        <v>1750</v>
      </c>
      <c r="F65" s="74">
        <v>5.22</v>
      </c>
      <c r="G65" s="76">
        <v>9135</v>
      </c>
      <c r="H65" s="16" t="s">
        <v>189</v>
      </c>
      <c r="I65" s="16" t="s">
        <v>375</v>
      </c>
      <c r="J65" s="16" t="s">
        <v>191</v>
      </c>
      <c r="K65" s="16" t="s">
        <v>133</v>
      </c>
      <c r="L65" s="16" t="s">
        <v>0</v>
      </c>
      <c r="M65" s="15" t="s">
        <v>1</v>
      </c>
    </row>
    <row r="66" spans="1:13" ht="22.5" customHeight="1" x14ac:dyDescent="0.25">
      <c r="A66" s="16" t="s">
        <v>376</v>
      </c>
      <c r="B66" s="16" t="s">
        <v>232</v>
      </c>
      <c r="C66" s="16" t="s">
        <v>3</v>
      </c>
      <c r="D66" s="16" t="s">
        <v>243</v>
      </c>
      <c r="E66" s="73">
        <v>2100</v>
      </c>
      <c r="F66" s="74">
        <v>5.67</v>
      </c>
      <c r="G66" s="76">
        <v>11907</v>
      </c>
      <c r="H66" s="16" t="s">
        <v>189</v>
      </c>
      <c r="I66" s="16" t="s">
        <v>377</v>
      </c>
      <c r="J66" s="16" t="s">
        <v>191</v>
      </c>
      <c r="K66" s="16" t="s">
        <v>133</v>
      </c>
      <c r="L66" s="16" t="s">
        <v>0</v>
      </c>
      <c r="M66" s="15" t="s">
        <v>1</v>
      </c>
    </row>
    <row r="67" spans="1:13" ht="22.5" customHeight="1" x14ac:dyDescent="0.25">
      <c r="A67" s="16" t="s">
        <v>378</v>
      </c>
      <c r="B67" s="16" t="s">
        <v>232</v>
      </c>
      <c r="C67" s="16" t="s">
        <v>227</v>
      </c>
      <c r="D67" s="16" t="s">
        <v>122</v>
      </c>
      <c r="E67" s="73">
        <v>3225</v>
      </c>
      <c r="F67" s="74">
        <v>5.2649999999999997</v>
      </c>
      <c r="G67" s="76">
        <v>16979.62</v>
      </c>
      <c r="H67" s="16" t="s">
        <v>379</v>
      </c>
      <c r="I67" s="16" t="s">
        <v>380</v>
      </c>
      <c r="J67" s="16" t="s">
        <v>381</v>
      </c>
      <c r="K67" s="16" t="s">
        <v>133</v>
      </c>
      <c r="L67" s="16" t="s">
        <v>0</v>
      </c>
      <c r="M67" s="15" t="s">
        <v>1</v>
      </c>
    </row>
    <row r="68" spans="1:13" ht="22.5" customHeight="1" x14ac:dyDescent="0.25">
      <c r="A68" s="16" t="s">
        <v>382</v>
      </c>
      <c r="B68" s="16" t="s">
        <v>232</v>
      </c>
      <c r="C68" s="16" t="s">
        <v>282</v>
      </c>
      <c r="D68" s="16" t="s">
        <v>122</v>
      </c>
      <c r="E68" s="73">
        <v>1805</v>
      </c>
      <c r="F68" s="74">
        <v>5.1740000000000004</v>
      </c>
      <c r="G68" s="76">
        <v>9339.07</v>
      </c>
      <c r="H68" s="16" t="s">
        <v>383</v>
      </c>
      <c r="I68" s="16" t="s">
        <v>384</v>
      </c>
      <c r="J68" s="16" t="s">
        <v>266</v>
      </c>
      <c r="K68" s="16" t="s">
        <v>133</v>
      </c>
      <c r="L68" s="16" t="s">
        <v>0</v>
      </c>
      <c r="M68" s="15" t="s">
        <v>1</v>
      </c>
    </row>
    <row r="69" spans="1:13" ht="22.5" customHeight="1" x14ac:dyDescent="0.25">
      <c r="A69" s="16" t="s">
        <v>385</v>
      </c>
      <c r="B69" s="16" t="s">
        <v>232</v>
      </c>
      <c r="C69" s="16" t="s">
        <v>227</v>
      </c>
      <c r="D69" s="16" t="s">
        <v>122</v>
      </c>
      <c r="E69" s="73">
        <v>2483.25</v>
      </c>
      <c r="F69" s="74">
        <v>5.1870000000000003</v>
      </c>
      <c r="G69" s="76">
        <v>12880.61</v>
      </c>
      <c r="H69" s="16" t="s">
        <v>386</v>
      </c>
      <c r="I69" s="16" t="s">
        <v>387</v>
      </c>
      <c r="J69" s="16" t="s">
        <v>388</v>
      </c>
      <c r="K69" s="16" t="s">
        <v>133</v>
      </c>
      <c r="L69" s="16" t="s">
        <v>0</v>
      </c>
      <c r="M69" s="15" t="s">
        <v>1</v>
      </c>
    </row>
    <row r="70" spans="1:13" ht="22.5" customHeight="1" x14ac:dyDescent="0.25">
      <c r="A70" s="16" t="s">
        <v>389</v>
      </c>
      <c r="B70" s="16" t="s">
        <v>390</v>
      </c>
      <c r="C70" s="16" t="s">
        <v>391</v>
      </c>
      <c r="D70" s="16" t="s">
        <v>122</v>
      </c>
      <c r="E70" s="73">
        <v>1725</v>
      </c>
      <c r="F70" s="74">
        <v>4.9450000000000003</v>
      </c>
      <c r="G70" s="76">
        <v>8530.1200000000008</v>
      </c>
      <c r="H70" s="16" t="s">
        <v>392</v>
      </c>
      <c r="I70" s="16" t="s">
        <v>393</v>
      </c>
      <c r="J70" s="16" t="s">
        <v>394</v>
      </c>
      <c r="K70" s="16" t="s">
        <v>133</v>
      </c>
      <c r="L70" s="16" t="s">
        <v>0</v>
      </c>
      <c r="M70" s="15" t="s">
        <v>1</v>
      </c>
    </row>
    <row r="71" spans="1:13" ht="22.5" customHeight="1" x14ac:dyDescent="0.25">
      <c r="A71" s="16" t="s">
        <v>395</v>
      </c>
      <c r="B71" s="16" t="s">
        <v>232</v>
      </c>
      <c r="C71" s="16" t="s">
        <v>227</v>
      </c>
      <c r="D71" s="16" t="s">
        <v>122</v>
      </c>
      <c r="E71" s="73">
        <v>3225</v>
      </c>
      <c r="F71" s="74">
        <v>5.1070000000000002</v>
      </c>
      <c r="G71" s="76">
        <v>16470.07</v>
      </c>
      <c r="H71" s="16" t="s">
        <v>396</v>
      </c>
      <c r="I71" s="16" t="s">
        <v>397</v>
      </c>
      <c r="J71" s="16" t="s">
        <v>398</v>
      </c>
      <c r="K71" s="16" t="s">
        <v>133</v>
      </c>
      <c r="L71" s="16" t="s">
        <v>0</v>
      </c>
      <c r="M71" s="15" t="s">
        <v>1</v>
      </c>
    </row>
    <row r="72" spans="1:13" ht="22.5" customHeight="1" x14ac:dyDescent="0.25">
      <c r="A72" s="16" t="s">
        <v>399</v>
      </c>
      <c r="B72" s="16" t="s">
        <v>232</v>
      </c>
      <c r="C72" s="16" t="s">
        <v>3</v>
      </c>
      <c r="D72" s="16" t="s">
        <v>122</v>
      </c>
      <c r="E72" s="73">
        <v>2532.08</v>
      </c>
      <c r="F72" s="74">
        <v>5.1070000000000002</v>
      </c>
      <c r="G72" s="76">
        <v>12931.33</v>
      </c>
      <c r="H72" s="16" t="s">
        <v>396</v>
      </c>
      <c r="I72" s="16" t="s">
        <v>400</v>
      </c>
      <c r="J72" s="16" t="s">
        <v>398</v>
      </c>
      <c r="K72" s="16" t="s">
        <v>133</v>
      </c>
      <c r="L72" s="16" t="s">
        <v>0</v>
      </c>
      <c r="M72" s="15" t="s">
        <v>1</v>
      </c>
    </row>
    <row r="73" spans="1:13" ht="22.5" customHeight="1" x14ac:dyDescent="0.25">
      <c r="A73" s="16" t="s">
        <v>401</v>
      </c>
      <c r="B73" s="16" t="s">
        <v>232</v>
      </c>
      <c r="C73" s="16" t="s">
        <v>227</v>
      </c>
      <c r="D73" s="16" t="s">
        <v>122</v>
      </c>
      <c r="E73" s="73">
        <v>2020</v>
      </c>
      <c r="F73" s="74">
        <v>5.125</v>
      </c>
      <c r="G73" s="76">
        <v>10352.5</v>
      </c>
      <c r="H73" s="16" t="s">
        <v>396</v>
      </c>
      <c r="I73" s="16" t="s">
        <v>402</v>
      </c>
      <c r="J73" s="16" t="s">
        <v>398</v>
      </c>
      <c r="K73" s="16" t="s">
        <v>133</v>
      </c>
      <c r="L73" s="16" t="s">
        <v>0</v>
      </c>
      <c r="M73" s="15" t="s">
        <v>1</v>
      </c>
    </row>
    <row r="74" spans="1:13" ht="22.5" customHeight="1" x14ac:dyDescent="0.25">
      <c r="A74" s="16" t="s">
        <v>403</v>
      </c>
      <c r="B74" s="16" t="s">
        <v>232</v>
      </c>
      <c r="C74" s="16" t="s">
        <v>227</v>
      </c>
      <c r="D74" s="16" t="s">
        <v>122</v>
      </c>
      <c r="E74" s="73">
        <v>3225</v>
      </c>
      <c r="F74" s="74">
        <v>5.1379999999999999</v>
      </c>
      <c r="G74" s="76">
        <v>16570.05</v>
      </c>
      <c r="H74" s="16" t="s">
        <v>404</v>
      </c>
      <c r="I74" s="16" t="s">
        <v>405</v>
      </c>
      <c r="J74" s="16" t="s">
        <v>406</v>
      </c>
      <c r="K74" s="16" t="s">
        <v>133</v>
      </c>
      <c r="L74" s="16" t="s">
        <v>0</v>
      </c>
      <c r="M74" s="15" t="s">
        <v>1</v>
      </c>
    </row>
    <row r="75" spans="1:13" ht="22.5" customHeight="1" x14ac:dyDescent="0.25">
      <c r="A75" s="16" t="s">
        <v>407</v>
      </c>
      <c r="B75" s="16" t="s">
        <v>232</v>
      </c>
      <c r="C75" s="16" t="s">
        <v>227</v>
      </c>
      <c r="D75" s="16" t="s">
        <v>122</v>
      </c>
      <c r="E75" s="73">
        <v>3225</v>
      </c>
      <c r="F75" s="74">
        <v>5.0789999999999997</v>
      </c>
      <c r="G75" s="76">
        <v>16379.77</v>
      </c>
      <c r="H75" s="16" t="s">
        <v>408</v>
      </c>
      <c r="I75" s="16" t="s">
        <v>409</v>
      </c>
      <c r="J75" s="16" t="s">
        <v>410</v>
      </c>
      <c r="K75" s="16" t="s">
        <v>133</v>
      </c>
      <c r="L75" s="16" t="s">
        <v>0</v>
      </c>
      <c r="M75" s="15" t="s">
        <v>1</v>
      </c>
    </row>
    <row r="76" spans="1:13" ht="22.5" customHeight="1" x14ac:dyDescent="0.25">
      <c r="A76" s="16" t="s">
        <v>411</v>
      </c>
      <c r="B76" s="16" t="s">
        <v>221</v>
      </c>
      <c r="C76" s="16" t="s">
        <v>3</v>
      </c>
      <c r="D76" s="16" t="s">
        <v>243</v>
      </c>
      <c r="E76" s="73">
        <v>2210</v>
      </c>
      <c r="F76" s="74">
        <v>5.63</v>
      </c>
      <c r="G76" s="76">
        <v>12442.3</v>
      </c>
      <c r="H76" s="16" t="s">
        <v>412</v>
      </c>
      <c r="I76" s="16" t="s">
        <v>413</v>
      </c>
      <c r="J76" s="16" t="s">
        <v>414</v>
      </c>
      <c r="K76" s="16" t="s">
        <v>133</v>
      </c>
      <c r="L76" s="16" t="s">
        <v>0</v>
      </c>
      <c r="M76" s="15" t="s">
        <v>1</v>
      </c>
    </row>
    <row r="77" spans="1:13" ht="22.5" customHeight="1" x14ac:dyDescent="0.25">
      <c r="A77" s="16" t="s">
        <v>415</v>
      </c>
      <c r="B77" s="16" t="s">
        <v>221</v>
      </c>
      <c r="C77" s="16" t="s">
        <v>3</v>
      </c>
      <c r="D77" s="16" t="s">
        <v>243</v>
      </c>
      <c r="E77" s="73">
        <v>1560</v>
      </c>
      <c r="F77" s="74">
        <v>5.3795000000000002</v>
      </c>
      <c r="G77" s="76">
        <v>8392.02</v>
      </c>
      <c r="H77" s="16" t="s">
        <v>294</v>
      </c>
      <c r="I77" s="16" t="s">
        <v>416</v>
      </c>
      <c r="J77" s="16" t="s">
        <v>296</v>
      </c>
      <c r="K77" s="16" t="s">
        <v>133</v>
      </c>
      <c r="L77" s="16" t="s">
        <v>0</v>
      </c>
      <c r="M77" s="15" t="s">
        <v>1</v>
      </c>
    </row>
    <row r="78" spans="1:13" ht="22.5" customHeight="1" x14ac:dyDescent="0.25">
      <c r="A78" s="16" t="s">
        <v>417</v>
      </c>
      <c r="B78" s="16" t="s">
        <v>221</v>
      </c>
      <c r="C78" s="16" t="s">
        <v>3</v>
      </c>
      <c r="D78" s="16" t="s">
        <v>243</v>
      </c>
      <c r="E78" s="73">
        <v>1300</v>
      </c>
      <c r="F78" s="74">
        <v>5.6576000000000004</v>
      </c>
      <c r="G78" s="76">
        <v>7354.88</v>
      </c>
      <c r="H78" s="16" t="s">
        <v>219</v>
      </c>
      <c r="I78" s="16" t="s">
        <v>418</v>
      </c>
      <c r="J78" s="16" t="s">
        <v>372</v>
      </c>
      <c r="K78" s="16" t="s">
        <v>133</v>
      </c>
      <c r="L78" s="16" t="s">
        <v>0</v>
      </c>
      <c r="M78" s="15" t="s">
        <v>1</v>
      </c>
    </row>
    <row r="79" spans="1:13" ht="22.5" customHeight="1" x14ac:dyDescent="0.25">
      <c r="A79" s="16" t="s">
        <v>419</v>
      </c>
      <c r="B79" s="16" t="s">
        <v>365</v>
      </c>
      <c r="C79" s="16" t="s">
        <v>3</v>
      </c>
      <c r="D79" s="16" t="s">
        <v>243</v>
      </c>
      <c r="E79" s="73">
        <v>1600</v>
      </c>
      <c r="F79" s="74">
        <v>5.69</v>
      </c>
      <c r="G79" s="76">
        <v>9104</v>
      </c>
      <c r="H79" s="16" t="s">
        <v>239</v>
      </c>
      <c r="I79" s="16" t="s">
        <v>420</v>
      </c>
      <c r="J79" s="16" t="s">
        <v>241</v>
      </c>
      <c r="K79" s="16" t="s">
        <v>133</v>
      </c>
      <c r="L79" s="16" t="s">
        <v>0</v>
      </c>
      <c r="M79" s="15" t="s">
        <v>1</v>
      </c>
    </row>
    <row r="80" spans="1:13" ht="22.5" customHeight="1" x14ac:dyDescent="0.25">
      <c r="A80" s="16" t="s">
        <v>421</v>
      </c>
      <c r="B80" s="16" t="s">
        <v>365</v>
      </c>
      <c r="C80" s="16" t="s">
        <v>282</v>
      </c>
      <c r="D80" s="16" t="s">
        <v>122</v>
      </c>
      <c r="E80" s="73">
        <v>1535</v>
      </c>
      <c r="F80" s="74">
        <v>4.8120000000000003</v>
      </c>
      <c r="G80" s="76">
        <v>7386.42</v>
      </c>
      <c r="H80" s="16" t="s">
        <v>230</v>
      </c>
      <c r="I80" s="16" t="s">
        <v>422</v>
      </c>
      <c r="J80" s="16" t="s">
        <v>246</v>
      </c>
      <c r="K80" s="16" t="s">
        <v>133</v>
      </c>
      <c r="L80" s="16" t="s">
        <v>0</v>
      </c>
      <c r="M80" s="15" t="s">
        <v>1</v>
      </c>
    </row>
    <row r="81" spans="1:13" ht="22.5" customHeight="1" x14ac:dyDescent="0.25">
      <c r="A81" s="16" t="s">
        <v>423</v>
      </c>
      <c r="B81" s="16" t="s">
        <v>424</v>
      </c>
      <c r="C81" s="16" t="s">
        <v>3</v>
      </c>
      <c r="D81" s="16" t="s">
        <v>122</v>
      </c>
      <c r="E81" s="73">
        <v>1920</v>
      </c>
      <c r="F81" s="74">
        <v>5.55</v>
      </c>
      <c r="G81" s="76">
        <v>10656</v>
      </c>
      <c r="H81" s="16" t="s">
        <v>425</v>
      </c>
      <c r="I81" s="16" t="s">
        <v>426</v>
      </c>
      <c r="J81" s="16" t="s">
        <v>427</v>
      </c>
      <c r="K81" s="16" t="s">
        <v>133</v>
      </c>
      <c r="L81" s="16" t="s">
        <v>0</v>
      </c>
      <c r="M81" s="15" t="s">
        <v>1</v>
      </c>
    </row>
    <row r="82" spans="1:13" ht="20.65" customHeight="1" x14ac:dyDescent="0.25">
      <c r="A82" s="16" t="s">
        <v>428</v>
      </c>
      <c r="B82" s="16" t="s">
        <v>424</v>
      </c>
      <c r="C82" s="16" t="s">
        <v>3</v>
      </c>
      <c r="D82" s="16" t="s">
        <v>243</v>
      </c>
      <c r="E82" s="73">
        <v>2610</v>
      </c>
      <c r="F82" s="74">
        <v>5.4729999999999999</v>
      </c>
      <c r="G82" s="76">
        <v>14284.53</v>
      </c>
      <c r="H82" s="16" t="s">
        <v>429</v>
      </c>
      <c r="I82" s="16" t="s">
        <v>430</v>
      </c>
      <c r="J82" s="16" t="s">
        <v>431</v>
      </c>
      <c r="K82" s="16" t="s">
        <v>133</v>
      </c>
      <c r="L82" s="16" t="s">
        <v>0</v>
      </c>
      <c r="M82" s="15" t="s">
        <v>1</v>
      </c>
    </row>
    <row r="83" spans="1:13" ht="22.5" customHeight="1" x14ac:dyDescent="0.25">
      <c r="A83" s="17" t="s">
        <v>432</v>
      </c>
      <c r="B83" s="17" t="s">
        <v>433</v>
      </c>
      <c r="C83" s="16" t="s">
        <v>282</v>
      </c>
      <c r="D83" s="17" t="s">
        <v>250</v>
      </c>
      <c r="E83" s="70">
        <v>2420</v>
      </c>
      <c r="F83" s="71">
        <v>5.2489999999999997</v>
      </c>
      <c r="G83" s="75">
        <v>12702.58</v>
      </c>
      <c r="H83" s="17" t="s">
        <v>434</v>
      </c>
      <c r="I83" s="17" t="s">
        <v>435</v>
      </c>
      <c r="J83" s="17" t="s">
        <v>436</v>
      </c>
      <c r="K83" s="17" t="s">
        <v>126</v>
      </c>
      <c r="L83" s="17" t="s">
        <v>106</v>
      </c>
      <c r="M83" s="15" t="s">
        <v>1</v>
      </c>
    </row>
    <row r="84" spans="1:13" ht="22.5" customHeight="1" x14ac:dyDescent="0.25">
      <c r="A84" s="16" t="s">
        <v>437</v>
      </c>
      <c r="B84" s="16" t="s">
        <v>221</v>
      </c>
      <c r="C84" s="16" t="s">
        <v>3</v>
      </c>
      <c r="D84" s="16" t="s">
        <v>243</v>
      </c>
      <c r="E84" s="73">
        <v>2200</v>
      </c>
      <c r="F84" s="74">
        <v>5.3959999999999999</v>
      </c>
      <c r="G84" s="76">
        <v>11871.2</v>
      </c>
      <c r="H84" s="16" t="s">
        <v>228</v>
      </c>
      <c r="I84" s="16" t="s">
        <v>438</v>
      </c>
      <c r="J84" s="16" t="s">
        <v>230</v>
      </c>
      <c r="K84" s="16" t="s">
        <v>133</v>
      </c>
      <c r="L84" s="16" t="s">
        <v>0</v>
      </c>
      <c r="M84" s="15" t="s">
        <v>1</v>
      </c>
    </row>
    <row r="85" spans="1:13" ht="22.5" customHeight="1" x14ac:dyDescent="0.25">
      <c r="A85" s="16" t="s">
        <v>439</v>
      </c>
      <c r="B85" s="16" t="s">
        <v>232</v>
      </c>
      <c r="C85" s="16" t="s">
        <v>3</v>
      </c>
      <c r="D85" s="16" t="s">
        <v>243</v>
      </c>
      <c r="E85" s="73">
        <v>2600</v>
      </c>
      <c r="F85" s="74">
        <v>5.5659999999999998</v>
      </c>
      <c r="G85" s="76">
        <v>14471.6</v>
      </c>
      <c r="H85" s="16" t="s">
        <v>310</v>
      </c>
      <c r="I85" s="16" t="s">
        <v>440</v>
      </c>
      <c r="J85" s="16" t="s">
        <v>312</v>
      </c>
      <c r="K85" s="16" t="s">
        <v>133</v>
      </c>
      <c r="L85" s="16" t="s">
        <v>0</v>
      </c>
      <c r="M85" s="15" t="s">
        <v>1</v>
      </c>
    </row>
    <row r="86" spans="1:13" ht="22.5" customHeight="1" x14ac:dyDescent="0.25">
      <c r="A86" s="16" t="s">
        <v>441</v>
      </c>
      <c r="B86" s="16" t="s">
        <v>232</v>
      </c>
      <c r="C86" s="16" t="s">
        <v>227</v>
      </c>
      <c r="D86" s="16" t="s">
        <v>122</v>
      </c>
      <c r="E86" s="73">
        <v>3225</v>
      </c>
      <c r="F86" s="74">
        <v>4.8994999999999997</v>
      </c>
      <c r="G86" s="76">
        <v>15800.88</v>
      </c>
      <c r="H86" s="16" t="s">
        <v>321</v>
      </c>
      <c r="I86" s="16" t="s">
        <v>442</v>
      </c>
      <c r="J86" s="16" t="s">
        <v>323</v>
      </c>
      <c r="K86" s="16" t="s">
        <v>133</v>
      </c>
      <c r="L86" s="16" t="s">
        <v>0</v>
      </c>
      <c r="M86" s="15" t="s">
        <v>1</v>
      </c>
    </row>
    <row r="87" spans="1:13" ht="22.5" customHeight="1" x14ac:dyDescent="0.25">
      <c r="A87" s="16" t="s">
        <v>443</v>
      </c>
      <c r="B87" s="16" t="s">
        <v>232</v>
      </c>
      <c r="C87" s="16" t="s">
        <v>279</v>
      </c>
      <c r="D87" s="16" t="s">
        <v>122</v>
      </c>
      <c r="E87" s="73">
        <v>2500</v>
      </c>
      <c r="F87" s="74">
        <v>4.8890000000000002</v>
      </c>
      <c r="G87" s="76">
        <v>12222.5</v>
      </c>
      <c r="H87" s="16" t="s">
        <v>233</v>
      </c>
      <c r="I87" s="16" t="s">
        <v>444</v>
      </c>
      <c r="J87" s="16" t="s">
        <v>235</v>
      </c>
      <c r="K87" s="16" t="s">
        <v>133</v>
      </c>
      <c r="L87" s="16" t="s">
        <v>0</v>
      </c>
      <c r="M87" s="15" t="s">
        <v>1</v>
      </c>
    </row>
    <row r="88" spans="1:13" ht="22.5" customHeight="1" x14ac:dyDescent="0.25">
      <c r="A88" s="16" t="s">
        <v>445</v>
      </c>
      <c r="B88" s="16" t="s">
        <v>232</v>
      </c>
      <c r="C88" s="16" t="s">
        <v>446</v>
      </c>
      <c r="D88" s="16" t="s">
        <v>160</v>
      </c>
      <c r="E88" s="73">
        <v>1190</v>
      </c>
      <c r="F88" s="74">
        <v>5.3944000000000001</v>
      </c>
      <c r="G88" s="76">
        <v>6419.33</v>
      </c>
      <c r="H88" s="16" t="s">
        <v>219</v>
      </c>
      <c r="I88" s="16" t="s">
        <v>447</v>
      </c>
      <c r="J88" s="16" t="s">
        <v>372</v>
      </c>
      <c r="K88" s="16" t="s">
        <v>133</v>
      </c>
      <c r="L88" s="16" t="s">
        <v>0</v>
      </c>
      <c r="M88" s="15" t="s">
        <v>1</v>
      </c>
    </row>
    <row r="89" spans="1:13" ht="22.5" customHeight="1" x14ac:dyDescent="0.25">
      <c r="A89" s="16" t="s">
        <v>448</v>
      </c>
      <c r="B89" s="16" t="s">
        <v>232</v>
      </c>
      <c r="C89" s="16" t="s">
        <v>449</v>
      </c>
      <c r="D89" s="16" t="s">
        <v>122</v>
      </c>
      <c r="E89" s="73">
        <v>1627.5</v>
      </c>
      <c r="F89" s="74">
        <v>4.8890000000000002</v>
      </c>
      <c r="G89" s="76">
        <v>7956.84</v>
      </c>
      <c r="H89" s="16" t="s">
        <v>233</v>
      </c>
      <c r="I89" s="16" t="s">
        <v>450</v>
      </c>
      <c r="J89" s="16" t="s">
        <v>235</v>
      </c>
      <c r="K89" s="16" t="s">
        <v>133</v>
      </c>
      <c r="L89" s="16" t="s">
        <v>0</v>
      </c>
      <c r="M89" s="15" t="s">
        <v>1</v>
      </c>
    </row>
    <row r="90" spans="1:13" ht="22.5" customHeight="1" x14ac:dyDescent="0.25">
      <c r="A90" s="16" t="s">
        <v>451</v>
      </c>
      <c r="B90" s="16" t="s">
        <v>232</v>
      </c>
      <c r="C90" s="16" t="s">
        <v>147</v>
      </c>
      <c r="D90" s="16" t="s">
        <v>122</v>
      </c>
      <c r="E90" s="73">
        <v>500</v>
      </c>
      <c r="F90" s="74">
        <v>4.8354999999999997</v>
      </c>
      <c r="G90" s="76">
        <v>2417.75</v>
      </c>
      <c r="H90" s="16" t="s">
        <v>230</v>
      </c>
      <c r="I90" s="16" t="s">
        <v>452</v>
      </c>
      <c r="J90" s="16" t="s">
        <v>246</v>
      </c>
      <c r="K90" s="16" t="s">
        <v>133</v>
      </c>
      <c r="L90" s="16" t="s">
        <v>0</v>
      </c>
      <c r="M90" s="15" t="s">
        <v>1</v>
      </c>
    </row>
    <row r="91" spans="1:13" ht="22.5" customHeight="1" x14ac:dyDescent="0.25">
      <c r="A91" s="16" t="s">
        <v>453</v>
      </c>
      <c r="B91" s="16" t="s">
        <v>232</v>
      </c>
      <c r="C91" s="16" t="s">
        <v>3</v>
      </c>
      <c r="D91" s="16" t="s">
        <v>243</v>
      </c>
      <c r="E91" s="73">
        <v>2100</v>
      </c>
      <c r="F91" s="74">
        <v>5.36</v>
      </c>
      <c r="G91" s="76">
        <v>11256</v>
      </c>
      <c r="H91" s="16" t="s">
        <v>454</v>
      </c>
      <c r="I91" s="16" t="s">
        <v>455</v>
      </c>
      <c r="J91" s="16" t="s">
        <v>456</v>
      </c>
      <c r="K91" s="16" t="s">
        <v>133</v>
      </c>
      <c r="L91" s="16" t="s">
        <v>0</v>
      </c>
      <c r="M91" s="15" t="s">
        <v>1</v>
      </c>
    </row>
    <row r="92" spans="1:13" ht="22.5" customHeight="1" x14ac:dyDescent="0.25">
      <c r="A92" s="16" t="s">
        <v>457</v>
      </c>
      <c r="B92" s="16" t="s">
        <v>232</v>
      </c>
      <c r="C92" s="16" t="s">
        <v>121</v>
      </c>
      <c r="D92" s="16" t="s">
        <v>122</v>
      </c>
      <c r="E92" s="73">
        <v>2465</v>
      </c>
      <c r="F92" s="74">
        <v>4.819</v>
      </c>
      <c r="G92" s="76">
        <v>11878.83</v>
      </c>
      <c r="H92" s="16" t="s">
        <v>458</v>
      </c>
      <c r="I92" s="16" t="s">
        <v>459</v>
      </c>
      <c r="J92" s="16" t="s">
        <v>460</v>
      </c>
      <c r="K92" s="16" t="s">
        <v>133</v>
      </c>
      <c r="L92" s="16" t="s">
        <v>0</v>
      </c>
      <c r="M92" s="15" t="s">
        <v>1</v>
      </c>
    </row>
    <row r="93" spans="1:13" ht="22.5" customHeight="1" x14ac:dyDescent="0.25">
      <c r="A93" s="16" t="s">
        <v>461</v>
      </c>
      <c r="B93" s="16" t="s">
        <v>232</v>
      </c>
      <c r="C93" s="16" t="s">
        <v>3</v>
      </c>
      <c r="D93" s="16" t="s">
        <v>243</v>
      </c>
      <c r="E93" s="73">
        <v>2000</v>
      </c>
      <c r="F93" s="74">
        <v>5.4080000000000004</v>
      </c>
      <c r="G93" s="76">
        <v>10816</v>
      </c>
      <c r="H93" s="16" t="s">
        <v>462</v>
      </c>
      <c r="I93" s="16" t="s">
        <v>463</v>
      </c>
      <c r="J93" s="16" t="s">
        <v>464</v>
      </c>
      <c r="K93" s="16" t="s">
        <v>133</v>
      </c>
      <c r="L93" s="16" t="s">
        <v>0</v>
      </c>
      <c r="M93" s="15" t="s">
        <v>1</v>
      </c>
    </row>
    <row r="94" spans="1:13" ht="22.5" customHeight="1" x14ac:dyDescent="0.25">
      <c r="A94" s="16" t="s">
        <v>465</v>
      </c>
      <c r="B94" s="16" t="s">
        <v>232</v>
      </c>
      <c r="C94" s="16" t="s">
        <v>147</v>
      </c>
      <c r="D94" s="16" t="s">
        <v>122</v>
      </c>
      <c r="E94" s="73">
        <v>2850</v>
      </c>
      <c r="F94" s="74">
        <v>4.7645</v>
      </c>
      <c r="G94" s="76">
        <v>13578.82</v>
      </c>
      <c r="H94" s="16" t="s">
        <v>466</v>
      </c>
      <c r="I94" s="16" t="s">
        <v>467</v>
      </c>
      <c r="J94" s="16" t="s">
        <v>468</v>
      </c>
      <c r="K94" s="16" t="s">
        <v>133</v>
      </c>
      <c r="L94" s="16" t="s">
        <v>0</v>
      </c>
      <c r="M94" s="15" t="s">
        <v>1</v>
      </c>
    </row>
    <row r="95" spans="1:13" ht="22.5" customHeight="1" x14ac:dyDescent="0.25">
      <c r="A95" s="16" t="s">
        <v>469</v>
      </c>
      <c r="B95" s="16" t="s">
        <v>232</v>
      </c>
      <c r="C95" s="16" t="s">
        <v>227</v>
      </c>
      <c r="D95" s="16" t="s">
        <v>122</v>
      </c>
      <c r="E95" s="73">
        <v>3225</v>
      </c>
      <c r="F95" s="74">
        <v>5.0270000000000001</v>
      </c>
      <c r="G95" s="76">
        <v>16212.07</v>
      </c>
      <c r="H95" s="16" t="s">
        <v>132</v>
      </c>
      <c r="I95" s="16" t="s">
        <v>470</v>
      </c>
      <c r="J95" s="16" t="s">
        <v>427</v>
      </c>
      <c r="K95" s="16" t="s">
        <v>133</v>
      </c>
      <c r="L95" s="16" t="s">
        <v>0</v>
      </c>
      <c r="M95" s="15" t="s">
        <v>1</v>
      </c>
    </row>
    <row r="96" spans="1:13" ht="22.5" customHeight="1" x14ac:dyDescent="0.25">
      <c r="A96" s="16" t="s">
        <v>471</v>
      </c>
      <c r="B96" s="16" t="s">
        <v>232</v>
      </c>
      <c r="C96" s="16" t="s">
        <v>147</v>
      </c>
      <c r="D96" s="16" t="s">
        <v>122</v>
      </c>
      <c r="E96" s="73">
        <v>2000</v>
      </c>
      <c r="F96" s="74">
        <v>5.0129999999999999</v>
      </c>
      <c r="G96" s="76">
        <v>10026</v>
      </c>
      <c r="H96" s="16" t="s">
        <v>472</v>
      </c>
      <c r="I96" s="16" t="s">
        <v>473</v>
      </c>
      <c r="J96" s="16" t="s">
        <v>130</v>
      </c>
      <c r="K96" s="16" t="s">
        <v>133</v>
      </c>
      <c r="L96" s="16" t="s">
        <v>0</v>
      </c>
      <c r="M96" s="15" t="s">
        <v>1</v>
      </c>
    </row>
    <row r="97" spans="1:13" ht="22.5" customHeight="1" x14ac:dyDescent="0.25">
      <c r="A97" s="16" t="s">
        <v>474</v>
      </c>
      <c r="B97" s="16" t="s">
        <v>232</v>
      </c>
      <c r="C97" s="16" t="s">
        <v>3</v>
      </c>
      <c r="D97" s="16" t="s">
        <v>243</v>
      </c>
      <c r="E97" s="73">
        <v>2500</v>
      </c>
      <c r="F97" s="74">
        <v>5.4569999999999999</v>
      </c>
      <c r="G97" s="76">
        <v>13642.5</v>
      </c>
      <c r="H97" s="16" t="s">
        <v>475</v>
      </c>
      <c r="I97" s="16" t="s">
        <v>476</v>
      </c>
      <c r="J97" s="16" t="s">
        <v>477</v>
      </c>
      <c r="K97" s="16" t="s">
        <v>133</v>
      </c>
      <c r="L97" s="16" t="s">
        <v>0</v>
      </c>
      <c r="M97" s="15" t="s">
        <v>1</v>
      </c>
    </row>
    <row r="98" spans="1:13" ht="22.5" customHeight="1" x14ac:dyDescent="0.25">
      <c r="A98" s="16" t="s">
        <v>478</v>
      </c>
      <c r="B98" s="16" t="s">
        <v>232</v>
      </c>
      <c r="C98" s="16" t="s">
        <v>3</v>
      </c>
      <c r="D98" s="16" t="s">
        <v>243</v>
      </c>
      <c r="E98" s="73">
        <v>2100</v>
      </c>
      <c r="F98" s="74">
        <v>5.54</v>
      </c>
      <c r="G98" s="76">
        <f>E98*F98</f>
        <v>11634</v>
      </c>
      <c r="H98" s="16" t="s">
        <v>479</v>
      </c>
      <c r="I98" s="16" t="s">
        <v>480</v>
      </c>
      <c r="J98" s="16" t="s">
        <v>425</v>
      </c>
      <c r="K98" s="16" t="s">
        <v>133</v>
      </c>
      <c r="L98" s="16" t="s">
        <v>0</v>
      </c>
      <c r="M98" s="15" t="s">
        <v>1</v>
      </c>
    </row>
    <row r="99" spans="1:13" ht="22.5" customHeight="1" x14ac:dyDescent="0.25">
      <c r="A99" s="16" t="s">
        <v>481</v>
      </c>
      <c r="B99" s="16" t="s">
        <v>232</v>
      </c>
      <c r="C99" s="16" t="s">
        <v>298</v>
      </c>
      <c r="D99" s="16" t="s">
        <v>122</v>
      </c>
      <c r="E99" s="73">
        <v>2865</v>
      </c>
      <c r="F99" s="74">
        <v>5.0170000000000003</v>
      </c>
      <c r="G99" s="76">
        <v>14373.7</v>
      </c>
      <c r="H99" s="16" t="s">
        <v>223</v>
      </c>
      <c r="I99" s="16" t="s">
        <v>482</v>
      </c>
      <c r="J99" s="16" t="s">
        <v>475</v>
      </c>
      <c r="K99" s="16" t="s">
        <v>133</v>
      </c>
      <c r="L99" s="16" t="s">
        <v>0</v>
      </c>
      <c r="M99" s="15" t="s">
        <v>1</v>
      </c>
    </row>
    <row r="100" spans="1:13" ht="22.5" customHeight="1" x14ac:dyDescent="0.25">
      <c r="A100" s="16" t="s">
        <v>483</v>
      </c>
      <c r="B100" s="16" t="s">
        <v>232</v>
      </c>
      <c r="C100" s="16" t="s">
        <v>3</v>
      </c>
      <c r="D100" s="16" t="s">
        <v>243</v>
      </c>
      <c r="E100" s="73">
        <v>2300</v>
      </c>
      <c r="F100" s="74">
        <v>5.4698000000000002</v>
      </c>
      <c r="G100" s="76">
        <v>12580.54</v>
      </c>
      <c r="H100" s="16" t="s">
        <v>429</v>
      </c>
      <c r="I100" s="16" t="s">
        <v>484</v>
      </c>
      <c r="J100" s="16" t="s">
        <v>431</v>
      </c>
      <c r="K100" s="16" t="s">
        <v>133</v>
      </c>
      <c r="L100" s="16" t="s">
        <v>0</v>
      </c>
      <c r="M100" s="15" t="s">
        <v>1</v>
      </c>
    </row>
    <row r="101" spans="1:13" ht="22.5" customHeight="1" x14ac:dyDescent="0.25">
      <c r="A101" s="16" t="s">
        <v>485</v>
      </c>
      <c r="B101" s="16" t="s">
        <v>232</v>
      </c>
      <c r="C101" s="16" t="s">
        <v>282</v>
      </c>
      <c r="D101" s="16" t="s">
        <v>122</v>
      </c>
      <c r="E101" s="73">
        <v>2495</v>
      </c>
      <c r="F101" s="74">
        <v>4.9111000000000002</v>
      </c>
      <c r="G101" s="76">
        <v>12253.19</v>
      </c>
      <c r="H101" s="16" t="s">
        <v>429</v>
      </c>
      <c r="I101" s="16" t="s">
        <v>486</v>
      </c>
      <c r="J101" s="16" t="s">
        <v>431</v>
      </c>
      <c r="K101" s="16" t="s">
        <v>133</v>
      </c>
      <c r="L101" s="16" t="s">
        <v>0</v>
      </c>
      <c r="M101" s="15" t="s">
        <v>1</v>
      </c>
    </row>
    <row r="102" spans="1:13" ht="22.5" customHeight="1" x14ac:dyDescent="0.25">
      <c r="A102" s="16" t="s">
        <v>487</v>
      </c>
      <c r="B102" s="16" t="s">
        <v>232</v>
      </c>
      <c r="C102" s="16" t="s">
        <v>3</v>
      </c>
      <c r="D102" s="16" t="s">
        <v>243</v>
      </c>
      <c r="E102" s="73">
        <v>1150</v>
      </c>
      <c r="F102" s="74">
        <v>5.4349999999999996</v>
      </c>
      <c r="G102" s="76">
        <v>6250.25</v>
      </c>
      <c r="H102" s="16" t="s">
        <v>488</v>
      </c>
      <c r="I102" s="16" t="s">
        <v>489</v>
      </c>
      <c r="J102" s="16" t="s">
        <v>490</v>
      </c>
      <c r="K102" s="16" t="s">
        <v>133</v>
      </c>
      <c r="L102" s="16" t="s">
        <v>0</v>
      </c>
      <c r="M102" s="15" t="s">
        <v>1</v>
      </c>
    </row>
    <row r="103" spans="1:13" ht="22.5" customHeight="1" x14ac:dyDescent="0.25">
      <c r="A103" s="16" t="s">
        <v>491</v>
      </c>
      <c r="B103" s="16" t="s">
        <v>232</v>
      </c>
      <c r="C103" s="16" t="s">
        <v>449</v>
      </c>
      <c r="D103" s="16" t="s">
        <v>122</v>
      </c>
      <c r="E103" s="73">
        <v>2885</v>
      </c>
      <c r="F103" s="74">
        <v>4.9279999999999999</v>
      </c>
      <c r="G103" s="76">
        <v>14217.28</v>
      </c>
      <c r="H103" s="16" t="s">
        <v>488</v>
      </c>
      <c r="I103" s="16" t="s">
        <v>492</v>
      </c>
      <c r="J103" s="16" t="s">
        <v>490</v>
      </c>
      <c r="K103" s="16" t="s">
        <v>133</v>
      </c>
      <c r="L103" s="16" t="s">
        <v>0</v>
      </c>
      <c r="M103" s="15" t="s">
        <v>1</v>
      </c>
    </row>
    <row r="104" spans="1:13" ht="22.5" customHeight="1" x14ac:dyDescent="0.25">
      <c r="A104" s="16" t="s">
        <v>493</v>
      </c>
      <c r="B104" s="16" t="s">
        <v>232</v>
      </c>
      <c r="C104" s="16" t="s">
        <v>449</v>
      </c>
      <c r="D104" s="16" t="s">
        <v>122</v>
      </c>
      <c r="E104" s="73">
        <v>1820</v>
      </c>
      <c r="F104" s="74">
        <v>5.07</v>
      </c>
      <c r="G104" s="76">
        <v>9227.4</v>
      </c>
      <c r="H104" s="16" t="s">
        <v>494</v>
      </c>
      <c r="I104" s="16" t="s">
        <v>495</v>
      </c>
      <c r="J104" s="16" t="s">
        <v>496</v>
      </c>
      <c r="K104" s="16" t="s">
        <v>133</v>
      </c>
      <c r="L104" s="16" t="s">
        <v>0</v>
      </c>
      <c r="M104" s="15" t="s">
        <v>1</v>
      </c>
    </row>
    <row r="105" spans="1:13" ht="22.5" customHeight="1" x14ac:dyDescent="0.25">
      <c r="A105" s="16" t="s">
        <v>497</v>
      </c>
      <c r="B105" s="16" t="s">
        <v>232</v>
      </c>
      <c r="C105" s="16" t="s">
        <v>227</v>
      </c>
      <c r="D105" s="16" t="s">
        <v>122</v>
      </c>
      <c r="E105" s="73">
        <v>3225</v>
      </c>
      <c r="F105" s="74">
        <v>5.1639999999999997</v>
      </c>
      <c r="G105" s="76">
        <v>16653.900000000001</v>
      </c>
      <c r="H105" s="16" t="s">
        <v>154</v>
      </c>
      <c r="I105" s="16" t="s">
        <v>498</v>
      </c>
      <c r="J105" s="16" t="s">
        <v>156</v>
      </c>
      <c r="K105" s="16" t="s">
        <v>133</v>
      </c>
      <c r="L105" s="16" t="s">
        <v>0</v>
      </c>
      <c r="M105" s="15" t="s">
        <v>1</v>
      </c>
    </row>
    <row r="106" spans="1:13" ht="22.5" customHeight="1" x14ac:dyDescent="0.25">
      <c r="A106" s="16" t="s">
        <v>499</v>
      </c>
      <c r="B106" s="16" t="s">
        <v>135</v>
      </c>
      <c r="C106" s="16" t="s">
        <v>449</v>
      </c>
      <c r="D106" s="16" t="s">
        <v>122</v>
      </c>
      <c r="E106" s="73">
        <v>704</v>
      </c>
      <c r="F106" s="74">
        <v>5.2140000000000004</v>
      </c>
      <c r="G106" s="76">
        <v>3670.65</v>
      </c>
      <c r="H106" s="16" t="s">
        <v>272</v>
      </c>
      <c r="I106" s="16" t="s">
        <v>500</v>
      </c>
      <c r="J106" s="16" t="s">
        <v>386</v>
      </c>
      <c r="K106" s="16" t="s">
        <v>133</v>
      </c>
      <c r="L106" s="16" t="s">
        <v>0</v>
      </c>
      <c r="M106" s="15" t="s">
        <v>140</v>
      </c>
    </row>
    <row r="107" spans="1:13" ht="22.5" customHeight="1" x14ac:dyDescent="0.25">
      <c r="A107" s="16" t="s">
        <v>501</v>
      </c>
      <c r="B107" s="16" t="s">
        <v>232</v>
      </c>
      <c r="C107" s="16" t="s">
        <v>227</v>
      </c>
      <c r="D107" s="16" t="s">
        <v>122</v>
      </c>
      <c r="E107" s="73">
        <v>2902.5</v>
      </c>
      <c r="F107" s="74">
        <v>5.1639999999999997</v>
      </c>
      <c r="G107" s="76">
        <v>14988.51</v>
      </c>
      <c r="H107" s="16" t="s">
        <v>154</v>
      </c>
      <c r="I107" s="16" t="s">
        <v>502</v>
      </c>
      <c r="J107" s="16" t="s">
        <v>156</v>
      </c>
      <c r="K107" s="16" t="s">
        <v>133</v>
      </c>
      <c r="L107" s="16" t="s">
        <v>0</v>
      </c>
      <c r="M107" s="15" t="s">
        <v>1</v>
      </c>
    </row>
    <row r="108" spans="1:13" ht="22.5" customHeight="1" x14ac:dyDescent="0.25">
      <c r="A108" s="16" t="s">
        <v>503</v>
      </c>
      <c r="B108" s="16" t="s">
        <v>232</v>
      </c>
      <c r="C108" s="16" t="s">
        <v>3</v>
      </c>
      <c r="D108" s="16" t="s">
        <v>243</v>
      </c>
      <c r="E108" s="73">
        <v>2340</v>
      </c>
      <c r="F108" s="74">
        <v>5.4509999999999996</v>
      </c>
      <c r="G108" s="76">
        <v>12755.34</v>
      </c>
      <c r="H108" s="16" t="s">
        <v>504</v>
      </c>
      <c r="I108" s="16" t="s">
        <v>505</v>
      </c>
      <c r="J108" s="16" t="s">
        <v>506</v>
      </c>
      <c r="K108" s="16" t="s">
        <v>133</v>
      </c>
      <c r="L108" s="16" t="s">
        <v>0</v>
      </c>
      <c r="M108" s="15" t="s">
        <v>1</v>
      </c>
    </row>
    <row r="109" spans="1:13" ht="20.65" customHeight="1" x14ac:dyDescent="0.25">
      <c r="A109" s="16" t="s">
        <v>507</v>
      </c>
      <c r="B109" s="16" t="s">
        <v>232</v>
      </c>
      <c r="C109" s="16" t="s">
        <v>3</v>
      </c>
      <c r="D109" s="16" t="s">
        <v>243</v>
      </c>
      <c r="E109" s="73">
        <v>2070</v>
      </c>
      <c r="F109" s="74">
        <v>5.5570000000000004</v>
      </c>
      <c r="G109" s="76">
        <v>11502.99</v>
      </c>
      <c r="H109" s="16" t="s">
        <v>508</v>
      </c>
      <c r="I109" s="16" t="s">
        <v>509</v>
      </c>
      <c r="J109" s="16" t="s">
        <v>259</v>
      </c>
      <c r="K109" s="16" t="s">
        <v>133</v>
      </c>
      <c r="L109" s="16" t="s">
        <v>0</v>
      </c>
      <c r="M109" s="15" t="s">
        <v>1</v>
      </c>
    </row>
    <row r="110" spans="1:13" ht="22.5" customHeight="1" x14ac:dyDescent="0.25">
      <c r="A110" s="17" t="s">
        <v>510</v>
      </c>
      <c r="B110" s="17" t="s">
        <v>120</v>
      </c>
      <c r="C110" s="16" t="s">
        <v>3</v>
      </c>
      <c r="D110" s="17" t="s">
        <v>345</v>
      </c>
      <c r="E110" s="70">
        <v>1800</v>
      </c>
      <c r="F110" s="71">
        <v>5.5419999999999998</v>
      </c>
      <c r="G110" s="75">
        <v>9975.6</v>
      </c>
      <c r="H110" s="17" t="s">
        <v>511</v>
      </c>
      <c r="I110" s="17" t="s">
        <v>512</v>
      </c>
      <c r="J110" s="17" t="s">
        <v>513</v>
      </c>
      <c r="K110" s="17" t="s">
        <v>126</v>
      </c>
      <c r="L110" s="17" t="s">
        <v>106</v>
      </c>
      <c r="M110" s="15" t="s">
        <v>1</v>
      </c>
    </row>
    <row r="111" spans="1:13" ht="22.5" customHeight="1" x14ac:dyDescent="0.25">
      <c r="A111" s="16" t="s">
        <v>514</v>
      </c>
      <c r="B111" s="16" t="s">
        <v>265</v>
      </c>
      <c r="C111" s="16" t="s">
        <v>341</v>
      </c>
      <c r="D111" s="16" t="s">
        <v>122</v>
      </c>
      <c r="E111" s="73">
        <v>1820</v>
      </c>
      <c r="F111" s="74">
        <v>4.99</v>
      </c>
      <c r="G111" s="76">
        <v>9081.7999999999993</v>
      </c>
      <c r="H111" s="16" t="s">
        <v>515</v>
      </c>
      <c r="I111" s="16" t="s">
        <v>516</v>
      </c>
      <c r="J111" s="16" t="s">
        <v>289</v>
      </c>
      <c r="K111" s="16" t="s">
        <v>133</v>
      </c>
      <c r="L111" s="16" t="s">
        <v>0</v>
      </c>
      <c r="M111" s="15" t="s">
        <v>1</v>
      </c>
    </row>
    <row r="112" spans="1:13" ht="22.5" customHeight="1" x14ac:dyDescent="0.25">
      <c r="A112" s="16" t="s">
        <v>517</v>
      </c>
      <c r="B112" s="16" t="s">
        <v>265</v>
      </c>
      <c r="C112" s="16" t="s">
        <v>518</v>
      </c>
      <c r="D112" s="16" t="s">
        <v>122</v>
      </c>
      <c r="E112" s="73">
        <v>580</v>
      </c>
      <c r="F112" s="74">
        <v>5.0780000000000003</v>
      </c>
      <c r="G112" s="76">
        <v>2945.24</v>
      </c>
      <c r="H112" s="16" t="s">
        <v>241</v>
      </c>
      <c r="I112" s="16" t="s">
        <v>519</v>
      </c>
      <c r="J112" s="16" t="s">
        <v>197</v>
      </c>
      <c r="K112" s="16" t="s">
        <v>133</v>
      </c>
      <c r="L112" s="16" t="s">
        <v>0</v>
      </c>
      <c r="M112" s="15" t="s">
        <v>1</v>
      </c>
    </row>
    <row r="113" spans="1:13" ht="22.5" customHeight="1" x14ac:dyDescent="0.25">
      <c r="A113" s="16" t="s">
        <v>520</v>
      </c>
      <c r="B113" s="16" t="s">
        <v>265</v>
      </c>
      <c r="C113" s="16" t="s">
        <v>521</v>
      </c>
      <c r="D113" s="16" t="s">
        <v>122</v>
      </c>
      <c r="E113" s="73">
        <v>1860</v>
      </c>
      <c r="F113" s="74">
        <v>5.0780000000000003</v>
      </c>
      <c r="G113" s="76">
        <v>9445.08</v>
      </c>
      <c r="H113" s="16" t="s">
        <v>241</v>
      </c>
      <c r="I113" s="16" t="s">
        <v>522</v>
      </c>
      <c r="J113" s="16" t="s">
        <v>197</v>
      </c>
      <c r="K113" s="16" t="s">
        <v>133</v>
      </c>
      <c r="L113" s="16" t="s">
        <v>0</v>
      </c>
      <c r="M113" s="15" t="s">
        <v>1</v>
      </c>
    </row>
    <row r="114" spans="1:13" ht="22.5" customHeight="1" x14ac:dyDescent="0.25">
      <c r="A114" s="16" t="s">
        <v>523</v>
      </c>
      <c r="B114" s="16" t="s">
        <v>265</v>
      </c>
      <c r="C114" s="16" t="s">
        <v>524</v>
      </c>
      <c r="D114" s="16" t="s">
        <v>160</v>
      </c>
      <c r="E114" s="73">
        <v>2019</v>
      </c>
      <c r="F114" s="74">
        <v>5.6070000000000002</v>
      </c>
      <c r="G114" s="76">
        <v>11320.53</v>
      </c>
      <c r="H114" s="16" t="s">
        <v>241</v>
      </c>
      <c r="I114" s="16" t="s">
        <v>525</v>
      </c>
      <c r="J114" s="16" t="s">
        <v>197</v>
      </c>
      <c r="K114" s="16" t="s">
        <v>133</v>
      </c>
      <c r="L114" s="16" t="s">
        <v>0</v>
      </c>
      <c r="M114" s="15" t="s">
        <v>1</v>
      </c>
    </row>
    <row r="115" spans="1:13" ht="22.5" customHeight="1" x14ac:dyDescent="0.25">
      <c r="A115" s="16" t="s">
        <v>526</v>
      </c>
      <c r="B115" s="16" t="s">
        <v>265</v>
      </c>
      <c r="C115" s="16" t="s">
        <v>279</v>
      </c>
      <c r="D115" s="16" t="s">
        <v>122</v>
      </c>
      <c r="E115" s="73">
        <v>1290</v>
      </c>
      <c r="F115" s="74">
        <v>4.9850000000000003</v>
      </c>
      <c r="G115" s="76">
        <v>6430.65</v>
      </c>
      <c r="H115" s="16" t="s">
        <v>306</v>
      </c>
      <c r="I115" s="16" t="s">
        <v>527</v>
      </c>
      <c r="J115" s="16" t="s">
        <v>308</v>
      </c>
      <c r="K115" s="16" t="s">
        <v>133</v>
      </c>
      <c r="L115" s="16" t="s">
        <v>0</v>
      </c>
      <c r="M115" s="15" t="s">
        <v>1</v>
      </c>
    </row>
    <row r="116" spans="1:13" ht="22.5" customHeight="1" x14ac:dyDescent="0.25">
      <c r="A116" s="16" t="s">
        <v>528</v>
      </c>
      <c r="B116" s="16" t="s">
        <v>265</v>
      </c>
      <c r="C116" s="16" t="s">
        <v>121</v>
      </c>
      <c r="D116" s="16" t="s">
        <v>122</v>
      </c>
      <c r="E116" s="73">
        <v>2465</v>
      </c>
      <c r="F116" s="74">
        <v>4.9574999999999996</v>
      </c>
      <c r="G116" s="76">
        <v>12220.23</v>
      </c>
      <c r="H116" s="16" t="s">
        <v>306</v>
      </c>
      <c r="I116" s="16" t="s">
        <v>529</v>
      </c>
      <c r="J116" s="16" t="s">
        <v>308</v>
      </c>
      <c r="K116" s="16" t="s">
        <v>133</v>
      </c>
      <c r="L116" s="16" t="s">
        <v>0</v>
      </c>
      <c r="M116" s="15" t="s">
        <v>1</v>
      </c>
    </row>
    <row r="117" spans="1:13" ht="22.5" customHeight="1" x14ac:dyDescent="0.25">
      <c r="A117" s="16" t="s">
        <v>530</v>
      </c>
      <c r="B117" s="16" t="s">
        <v>265</v>
      </c>
      <c r="C117" s="16" t="s">
        <v>227</v>
      </c>
      <c r="D117" s="16" t="s">
        <v>122</v>
      </c>
      <c r="E117" s="73">
        <v>10190</v>
      </c>
      <c r="F117" s="74">
        <v>5.3404999999999996</v>
      </c>
      <c r="G117" s="76">
        <v>54419.69</v>
      </c>
      <c r="H117" s="16" t="s">
        <v>531</v>
      </c>
      <c r="I117" s="16" t="s">
        <v>532</v>
      </c>
      <c r="J117" s="16" t="s">
        <v>167</v>
      </c>
      <c r="K117" s="16" t="s">
        <v>133</v>
      </c>
      <c r="L117" s="16" t="s">
        <v>0</v>
      </c>
      <c r="M117" s="15" t="s">
        <v>1</v>
      </c>
    </row>
    <row r="118" spans="1:13" ht="22.5" customHeight="1" x14ac:dyDescent="0.25">
      <c r="A118" s="16" t="s">
        <v>533</v>
      </c>
      <c r="B118" s="16" t="s">
        <v>265</v>
      </c>
      <c r="C118" s="16" t="s">
        <v>147</v>
      </c>
      <c r="D118" s="16" t="s">
        <v>122</v>
      </c>
      <c r="E118" s="73">
        <v>13850</v>
      </c>
      <c r="F118" s="74">
        <v>5.1870000000000003</v>
      </c>
      <c r="G118" s="76">
        <v>71839.95</v>
      </c>
      <c r="H118" s="16" t="s">
        <v>534</v>
      </c>
      <c r="I118" s="16" t="s">
        <v>535</v>
      </c>
      <c r="J118" s="16" t="s">
        <v>536</v>
      </c>
      <c r="K118" s="16" t="s">
        <v>133</v>
      </c>
      <c r="L118" s="16" t="s">
        <v>0</v>
      </c>
      <c r="M118" s="15" t="s">
        <v>1</v>
      </c>
    </row>
    <row r="119" spans="1:13" ht="22.5" customHeight="1" x14ac:dyDescent="0.25">
      <c r="A119" s="16" t="s">
        <v>537</v>
      </c>
      <c r="B119" s="16" t="s">
        <v>265</v>
      </c>
      <c r="C119" s="16" t="s">
        <v>274</v>
      </c>
      <c r="D119" s="16" t="s">
        <v>160</v>
      </c>
      <c r="E119" s="73">
        <v>947.5</v>
      </c>
      <c r="F119" s="74">
        <v>5.5389999999999997</v>
      </c>
      <c r="G119" s="76">
        <v>5248.2</v>
      </c>
      <c r="H119" s="16" t="s">
        <v>538</v>
      </c>
      <c r="I119" s="16" t="s">
        <v>539</v>
      </c>
      <c r="J119" s="16" t="s">
        <v>534</v>
      </c>
      <c r="K119" s="16" t="s">
        <v>133</v>
      </c>
      <c r="L119" s="16" t="s">
        <v>0</v>
      </c>
      <c r="M119" s="15" t="s">
        <v>1</v>
      </c>
    </row>
    <row r="120" spans="1:13" ht="22.5" customHeight="1" x14ac:dyDescent="0.25">
      <c r="A120" s="16" t="s">
        <v>540</v>
      </c>
      <c r="B120" s="16" t="s">
        <v>265</v>
      </c>
      <c r="C120" s="16" t="s">
        <v>449</v>
      </c>
      <c r="D120" s="16" t="s">
        <v>122</v>
      </c>
      <c r="E120" s="73">
        <v>4270</v>
      </c>
      <c r="F120" s="74">
        <v>5.2060000000000004</v>
      </c>
      <c r="G120" s="76">
        <v>22229.62</v>
      </c>
      <c r="H120" s="16" t="s">
        <v>266</v>
      </c>
      <c r="I120" s="16" t="s">
        <v>541</v>
      </c>
      <c r="J120" s="16" t="s">
        <v>268</v>
      </c>
      <c r="K120" s="16" t="s">
        <v>133</v>
      </c>
      <c r="L120" s="16" t="s">
        <v>0</v>
      </c>
      <c r="M120" s="15" t="s">
        <v>1</v>
      </c>
    </row>
    <row r="121" spans="1:13" ht="22.5" customHeight="1" x14ac:dyDescent="0.25">
      <c r="A121" s="16" t="s">
        <v>542</v>
      </c>
      <c r="B121" s="16" t="s">
        <v>265</v>
      </c>
      <c r="C121" s="16" t="s">
        <v>298</v>
      </c>
      <c r="D121" s="16" t="s">
        <v>122</v>
      </c>
      <c r="E121" s="73">
        <v>2665</v>
      </c>
      <c r="F121" s="74">
        <v>5.218</v>
      </c>
      <c r="G121" s="76">
        <v>13905.97</v>
      </c>
      <c r="H121" s="16" t="s">
        <v>538</v>
      </c>
      <c r="I121" s="16" t="s">
        <v>543</v>
      </c>
      <c r="J121" s="16" t="s">
        <v>534</v>
      </c>
      <c r="K121" s="16" t="s">
        <v>133</v>
      </c>
      <c r="L121" s="16" t="s">
        <v>0</v>
      </c>
      <c r="M121" s="15" t="s">
        <v>1</v>
      </c>
    </row>
    <row r="122" spans="1:13" ht="22.5" customHeight="1" x14ac:dyDescent="0.25">
      <c r="A122" s="16" t="s">
        <v>544</v>
      </c>
      <c r="B122" s="16" t="s">
        <v>265</v>
      </c>
      <c r="C122" s="16" t="s">
        <v>3</v>
      </c>
      <c r="D122" s="16" t="s">
        <v>243</v>
      </c>
      <c r="E122" s="73">
        <v>10815</v>
      </c>
      <c r="F122" s="74">
        <v>5.8212000000000002</v>
      </c>
      <c r="G122" s="76">
        <v>62956.27</v>
      </c>
      <c r="H122" s="16" t="s">
        <v>531</v>
      </c>
      <c r="I122" s="16" t="s">
        <v>545</v>
      </c>
      <c r="J122" s="16" t="s">
        <v>167</v>
      </c>
      <c r="K122" s="16" t="s">
        <v>133</v>
      </c>
      <c r="L122" s="16" t="s">
        <v>0</v>
      </c>
      <c r="M122" s="15" t="s">
        <v>1</v>
      </c>
    </row>
    <row r="123" spans="1:13" ht="22.5" customHeight="1" x14ac:dyDescent="0.25">
      <c r="A123" s="16" t="s">
        <v>546</v>
      </c>
      <c r="B123" s="16" t="s">
        <v>265</v>
      </c>
      <c r="C123" s="16" t="s">
        <v>3</v>
      </c>
      <c r="D123" s="16" t="s">
        <v>243</v>
      </c>
      <c r="E123" s="73">
        <v>22820</v>
      </c>
      <c r="F123" s="74">
        <v>5.4480000000000004</v>
      </c>
      <c r="G123" s="76">
        <v>124323.36</v>
      </c>
      <c r="H123" s="16" t="s">
        <v>547</v>
      </c>
      <c r="I123" s="16" t="s">
        <v>548</v>
      </c>
      <c r="J123" s="16" t="s">
        <v>549</v>
      </c>
      <c r="K123" s="16" t="s">
        <v>133</v>
      </c>
      <c r="L123" s="16" t="s">
        <v>0</v>
      </c>
      <c r="M123" s="15" t="s">
        <v>1</v>
      </c>
    </row>
    <row r="124" spans="1:13" ht="22.5" customHeight="1" x14ac:dyDescent="0.25">
      <c r="A124" s="16" t="s">
        <v>550</v>
      </c>
      <c r="B124" s="16" t="s">
        <v>265</v>
      </c>
      <c r="C124" s="16" t="s">
        <v>282</v>
      </c>
      <c r="D124" s="16" t="s">
        <v>122</v>
      </c>
      <c r="E124" s="73">
        <v>4915</v>
      </c>
      <c r="F124" s="74">
        <v>5.0339999999999998</v>
      </c>
      <c r="G124" s="76">
        <v>24742.11</v>
      </c>
      <c r="H124" s="16" t="s">
        <v>331</v>
      </c>
      <c r="I124" s="16" t="s">
        <v>551</v>
      </c>
      <c r="J124" s="16" t="s">
        <v>333</v>
      </c>
      <c r="K124" s="16" t="s">
        <v>133</v>
      </c>
      <c r="L124" s="16" t="s">
        <v>0</v>
      </c>
      <c r="M124" s="15" t="s">
        <v>1</v>
      </c>
    </row>
    <row r="125" spans="1:13" ht="22.5" customHeight="1" x14ac:dyDescent="0.25">
      <c r="A125" s="16" t="s">
        <v>552</v>
      </c>
      <c r="B125" s="16" t="s">
        <v>265</v>
      </c>
      <c r="C125" s="16" t="s">
        <v>449</v>
      </c>
      <c r="D125" s="16" t="s">
        <v>122</v>
      </c>
      <c r="E125" s="73">
        <v>3270</v>
      </c>
      <c r="F125" s="74">
        <v>5.0309999999999997</v>
      </c>
      <c r="G125" s="76">
        <v>16451.37</v>
      </c>
      <c r="H125" s="16" t="s">
        <v>331</v>
      </c>
      <c r="I125" s="16" t="s">
        <v>553</v>
      </c>
      <c r="J125" s="16" t="s">
        <v>333</v>
      </c>
      <c r="K125" s="16" t="s">
        <v>133</v>
      </c>
      <c r="L125" s="16" t="s">
        <v>0</v>
      </c>
      <c r="M125" s="15" t="s">
        <v>1</v>
      </c>
    </row>
    <row r="126" spans="1:13" ht="22.5" customHeight="1" x14ac:dyDescent="0.25">
      <c r="A126" s="16" t="s">
        <v>554</v>
      </c>
      <c r="B126" s="16" t="s">
        <v>265</v>
      </c>
      <c r="C126" s="16" t="s">
        <v>555</v>
      </c>
      <c r="D126" s="16" t="s">
        <v>122</v>
      </c>
      <c r="E126" s="73">
        <v>3750</v>
      </c>
      <c r="F126" s="74">
        <v>5.0339999999999998</v>
      </c>
      <c r="G126" s="76">
        <v>18877.5</v>
      </c>
      <c r="H126" s="16" t="s">
        <v>331</v>
      </c>
      <c r="I126" s="16" t="s">
        <v>556</v>
      </c>
      <c r="J126" s="16" t="s">
        <v>333</v>
      </c>
      <c r="K126" s="16" t="s">
        <v>133</v>
      </c>
      <c r="L126" s="16" t="s">
        <v>0</v>
      </c>
      <c r="M126" s="15" t="s">
        <v>1</v>
      </c>
    </row>
    <row r="127" spans="1:13" ht="22.5" customHeight="1" x14ac:dyDescent="0.25">
      <c r="A127" s="16" t="s">
        <v>557</v>
      </c>
      <c r="B127" s="16" t="s">
        <v>265</v>
      </c>
      <c r="C127" s="16" t="s">
        <v>121</v>
      </c>
      <c r="D127" s="16" t="s">
        <v>122</v>
      </c>
      <c r="E127" s="73">
        <v>11540</v>
      </c>
      <c r="F127" s="74">
        <v>4.9180000000000001</v>
      </c>
      <c r="G127" s="76">
        <v>56753.72</v>
      </c>
      <c r="H127" s="16" t="s">
        <v>549</v>
      </c>
      <c r="I127" s="16" t="s">
        <v>558</v>
      </c>
      <c r="J127" s="16" t="s">
        <v>559</v>
      </c>
      <c r="K127" s="16" t="s">
        <v>133</v>
      </c>
      <c r="L127" s="16" t="s">
        <v>0</v>
      </c>
      <c r="M127" s="15" t="s">
        <v>1</v>
      </c>
    </row>
    <row r="128" spans="1:13" ht="22.5" customHeight="1" x14ac:dyDescent="0.25">
      <c r="A128" s="16" t="s">
        <v>560</v>
      </c>
      <c r="B128" s="16" t="s">
        <v>265</v>
      </c>
      <c r="C128" s="16" t="s">
        <v>227</v>
      </c>
      <c r="D128" s="16" t="s">
        <v>122</v>
      </c>
      <c r="E128" s="73">
        <v>2080</v>
      </c>
      <c r="F128" s="74">
        <v>5.0339999999999998</v>
      </c>
      <c r="G128" s="76">
        <v>10470.719999999999</v>
      </c>
      <c r="H128" s="16" t="s">
        <v>331</v>
      </c>
      <c r="I128" s="16" t="s">
        <v>561</v>
      </c>
      <c r="J128" s="16" t="s">
        <v>333</v>
      </c>
      <c r="K128" s="16" t="s">
        <v>133</v>
      </c>
      <c r="L128" s="16" t="s">
        <v>0</v>
      </c>
      <c r="M128" s="15" t="s">
        <v>1</v>
      </c>
    </row>
    <row r="129" spans="1:13" ht="22.5" customHeight="1" x14ac:dyDescent="0.25">
      <c r="A129" s="16" t="s">
        <v>562</v>
      </c>
      <c r="B129" s="16" t="s">
        <v>265</v>
      </c>
      <c r="C129" s="16" t="s">
        <v>279</v>
      </c>
      <c r="D129" s="16" t="s">
        <v>122</v>
      </c>
      <c r="E129" s="73">
        <v>2998</v>
      </c>
      <c r="F129" s="74">
        <v>5.0309999999999997</v>
      </c>
      <c r="G129" s="76">
        <v>15082.93</v>
      </c>
      <c r="H129" s="16" t="s">
        <v>331</v>
      </c>
      <c r="I129" s="16" t="s">
        <v>563</v>
      </c>
      <c r="J129" s="16" t="s">
        <v>333</v>
      </c>
      <c r="K129" s="16" t="s">
        <v>133</v>
      </c>
      <c r="L129" s="16" t="s">
        <v>0</v>
      </c>
      <c r="M129" s="15" t="s">
        <v>1</v>
      </c>
    </row>
    <row r="130" spans="1:13" ht="22.5" customHeight="1" x14ac:dyDescent="0.25">
      <c r="A130" s="16" t="s">
        <v>564</v>
      </c>
      <c r="B130" s="16" t="s">
        <v>265</v>
      </c>
      <c r="C130" s="16" t="s">
        <v>274</v>
      </c>
      <c r="D130" s="16" t="s">
        <v>160</v>
      </c>
      <c r="E130" s="73">
        <v>1144.5</v>
      </c>
      <c r="F130" s="74">
        <v>5.3390000000000004</v>
      </c>
      <c r="G130" s="76">
        <v>6110.48</v>
      </c>
      <c r="H130" s="16" t="s">
        <v>331</v>
      </c>
      <c r="I130" s="16" t="s">
        <v>565</v>
      </c>
      <c r="J130" s="16" t="s">
        <v>333</v>
      </c>
      <c r="K130" s="16" t="s">
        <v>133</v>
      </c>
      <c r="L130" s="16" t="s">
        <v>0</v>
      </c>
      <c r="M130" s="15" t="s">
        <v>1</v>
      </c>
    </row>
    <row r="131" spans="1:13" ht="22.5" customHeight="1" x14ac:dyDescent="0.25">
      <c r="A131" s="16" t="s">
        <v>566</v>
      </c>
      <c r="B131" s="16" t="s">
        <v>265</v>
      </c>
      <c r="C131" s="16" t="s">
        <v>270</v>
      </c>
      <c r="D131" s="16" t="s">
        <v>122</v>
      </c>
      <c r="E131" s="73">
        <v>3300</v>
      </c>
      <c r="F131" s="74">
        <v>4.9000000000000004</v>
      </c>
      <c r="G131" s="76">
        <v>16170</v>
      </c>
      <c r="H131" s="16" t="s">
        <v>321</v>
      </c>
      <c r="I131" s="16" t="s">
        <v>567</v>
      </c>
      <c r="J131" s="16" t="s">
        <v>323</v>
      </c>
      <c r="K131" s="16" t="s">
        <v>133</v>
      </c>
      <c r="L131" s="16" t="s">
        <v>0</v>
      </c>
      <c r="M131" s="15" t="s">
        <v>1</v>
      </c>
    </row>
    <row r="132" spans="1:13" ht="22.5" customHeight="1" x14ac:dyDescent="0.25">
      <c r="A132" s="16" t="s">
        <v>568</v>
      </c>
      <c r="B132" s="16" t="s">
        <v>265</v>
      </c>
      <c r="C132" s="16" t="s">
        <v>147</v>
      </c>
      <c r="D132" s="16" t="s">
        <v>122</v>
      </c>
      <c r="E132" s="73">
        <v>3890</v>
      </c>
      <c r="F132" s="74">
        <v>4.8994999999999997</v>
      </c>
      <c r="G132" s="76">
        <v>19059.05</v>
      </c>
      <c r="H132" s="16" t="s">
        <v>321</v>
      </c>
      <c r="I132" s="16" t="s">
        <v>569</v>
      </c>
      <c r="J132" s="16" t="s">
        <v>323</v>
      </c>
      <c r="K132" s="16" t="s">
        <v>133</v>
      </c>
      <c r="L132" s="16" t="s">
        <v>0</v>
      </c>
      <c r="M132" s="15" t="s">
        <v>1</v>
      </c>
    </row>
    <row r="133" spans="1:13" ht="22.5" customHeight="1" x14ac:dyDescent="0.25">
      <c r="A133" s="16" t="s">
        <v>570</v>
      </c>
      <c r="B133" s="16" t="s">
        <v>265</v>
      </c>
      <c r="C133" s="16" t="s">
        <v>571</v>
      </c>
      <c r="D133" s="16" t="s">
        <v>122</v>
      </c>
      <c r="E133" s="73">
        <v>1695</v>
      </c>
      <c r="F133" s="74">
        <v>4.8235000000000001</v>
      </c>
      <c r="G133" s="76">
        <v>8175.83</v>
      </c>
      <c r="H133" s="16" t="s">
        <v>572</v>
      </c>
      <c r="I133" s="16" t="s">
        <v>573</v>
      </c>
      <c r="J133" s="16" t="s">
        <v>574</v>
      </c>
      <c r="K133" s="16" t="s">
        <v>133</v>
      </c>
      <c r="L133" s="16" t="s">
        <v>0</v>
      </c>
      <c r="M133" s="15" t="s">
        <v>1</v>
      </c>
    </row>
    <row r="134" spans="1:13" ht="22.5" customHeight="1" x14ac:dyDescent="0.25">
      <c r="A134" s="16" t="s">
        <v>575</v>
      </c>
      <c r="B134" s="16" t="s">
        <v>265</v>
      </c>
      <c r="C134" s="16" t="s">
        <v>576</v>
      </c>
      <c r="D134" s="16" t="s">
        <v>577</v>
      </c>
      <c r="E134" s="73">
        <v>4000</v>
      </c>
      <c r="F134" s="74">
        <v>3.3479999999999999</v>
      </c>
      <c r="G134" s="76">
        <v>13392</v>
      </c>
      <c r="H134" s="16" t="s">
        <v>244</v>
      </c>
      <c r="I134" s="16" t="s">
        <v>578</v>
      </c>
      <c r="J134" s="16" t="s">
        <v>246</v>
      </c>
      <c r="K134" s="16" t="s">
        <v>133</v>
      </c>
      <c r="L134" s="16" t="s">
        <v>0</v>
      </c>
      <c r="M134" s="15" t="s">
        <v>1</v>
      </c>
    </row>
    <row r="135" spans="1:13" ht="22.5" customHeight="1" x14ac:dyDescent="0.25">
      <c r="A135" s="16" t="s">
        <v>579</v>
      </c>
      <c r="B135" s="16" t="s">
        <v>265</v>
      </c>
      <c r="C135" s="16" t="s">
        <v>274</v>
      </c>
      <c r="D135" s="16" t="s">
        <v>160</v>
      </c>
      <c r="E135" s="73">
        <v>1365</v>
      </c>
      <c r="F135" s="74">
        <v>5.4195000000000002</v>
      </c>
      <c r="G135" s="76">
        <v>7397.61</v>
      </c>
      <c r="H135" s="16" t="s">
        <v>572</v>
      </c>
      <c r="I135" s="16" t="s">
        <v>580</v>
      </c>
      <c r="J135" s="16" t="s">
        <v>581</v>
      </c>
      <c r="K135" s="16" t="s">
        <v>133</v>
      </c>
      <c r="L135" s="16" t="s">
        <v>0</v>
      </c>
      <c r="M135" s="15" t="s">
        <v>1</v>
      </c>
    </row>
    <row r="136" spans="1:13" ht="20.65" customHeight="1" x14ac:dyDescent="0.25">
      <c r="A136" s="16" t="s">
        <v>582</v>
      </c>
      <c r="B136" s="16" t="s">
        <v>265</v>
      </c>
      <c r="C136" s="16" t="s">
        <v>282</v>
      </c>
      <c r="D136" s="16" t="s">
        <v>122</v>
      </c>
      <c r="E136" s="73">
        <v>8600</v>
      </c>
      <c r="F136" s="74">
        <v>4.9119999999999999</v>
      </c>
      <c r="G136" s="76">
        <v>42243.199999999997</v>
      </c>
      <c r="H136" s="16" t="s">
        <v>583</v>
      </c>
      <c r="I136" s="16" t="s">
        <v>584</v>
      </c>
      <c r="J136" s="16" t="s">
        <v>585</v>
      </c>
      <c r="K136" s="16" t="s">
        <v>133</v>
      </c>
      <c r="L136" s="16" t="s">
        <v>0</v>
      </c>
      <c r="M136" s="15" t="s">
        <v>1</v>
      </c>
    </row>
    <row r="137" spans="1:13" ht="22.5" customHeight="1" x14ac:dyDescent="0.25">
      <c r="A137" s="17" t="s">
        <v>586</v>
      </c>
      <c r="B137" s="17" t="s">
        <v>344</v>
      </c>
      <c r="C137" s="16" t="s">
        <v>3</v>
      </c>
      <c r="D137" s="17" t="s">
        <v>345</v>
      </c>
      <c r="E137" s="70">
        <v>10460</v>
      </c>
      <c r="F137" s="71">
        <v>5.4279999999999999</v>
      </c>
      <c r="G137" s="75">
        <v>56776.88</v>
      </c>
      <c r="H137" s="17" t="s">
        <v>587</v>
      </c>
      <c r="I137" s="17" t="s">
        <v>588</v>
      </c>
      <c r="J137" s="17" t="s">
        <v>589</v>
      </c>
      <c r="K137" s="17" t="s">
        <v>126</v>
      </c>
      <c r="L137" s="17" t="s">
        <v>106</v>
      </c>
      <c r="M137" s="15" t="s">
        <v>1</v>
      </c>
    </row>
    <row r="138" spans="1:13" ht="22.5" customHeight="1" x14ac:dyDescent="0.25">
      <c r="A138" s="16" t="s">
        <v>590</v>
      </c>
      <c r="B138" s="16" t="s">
        <v>265</v>
      </c>
      <c r="C138" s="16" t="s">
        <v>591</v>
      </c>
      <c r="D138" s="16" t="s">
        <v>122</v>
      </c>
      <c r="E138" s="73">
        <v>2595</v>
      </c>
      <c r="F138" s="74">
        <v>4.9470000000000001</v>
      </c>
      <c r="G138" s="76">
        <v>12837.46</v>
      </c>
      <c r="H138" s="16" t="s">
        <v>178</v>
      </c>
      <c r="I138" s="16" t="s">
        <v>592</v>
      </c>
      <c r="J138" s="16" t="s">
        <v>180</v>
      </c>
      <c r="K138" s="16" t="s">
        <v>133</v>
      </c>
      <c r="L138" s="16" t="s">
        <v>0</v>
      </c>
      <c r="M138" s="15" t="s">
        <v>1</v>
      </c>
    </row>
    <row r="139" spans="1:13" ht="22.5" customHeight="1" x14ac:dyDescent="0.25">
      <c r="A139" s="16" t="s">
        <v>593</v>
      </c>
      <c r="B139" s="16" t="s">
        <v>265</v>
      </c>
      <c r="C139" s="16" t="s">
        <v>298</v>
      </c>
      <c r="D139" s="16" t="s">
        <v>122</v>
      </c>
      <c r="E139" s="73">
        <v>6330</v>
      </c>
      <c r="F139" s="74">
        <v>5.3402000000000003</v>
      </c>
      <c r="G139" s="76">
        <v>33803.46</v>
      </c>
      <c r="H139" s="16" t="s">
        <v>531</v>
      </c>
      <c r="I139" s="16" t="s">
        <v>594</v>
      </c>
      <c r="J139" s="16" t="s">
        <v>167</v>
      </c>
      <c r="K139" s="16" t="s">
        <v>133</v>
      </c>
      <c r="L139" s="16" t="s">
        <v>0</v>
      </c>
      <c r="M139" s="15" t="s">
        <v>1</v>
      </c>
    </row>
    <row r="140" spans="1:13" ht="22.5" customHeight="1" x14ac:dyDescent="0.25">
      <c r="A140" s="16" t="s">
        <v>595</v>
      </c>
      <c r="B140" s="16" t="s">
        <v>265</v>
      </c>
      <c r="C140" s="16" t="s">
        <v>449</v>
      </c>
      <c r="D140" s="16" t="s">
        <v>330</v>
      </c>
      <c r="E140" s="73">
        <v>2110</v>
      </c>
      <c r="F140" s="74">
        <v>6.4604999999999997</v>
      </c>
      <c r="G140" s="76">
        <v>13631.65</v>
      </c>
      <c r="H140" s="16" t="s">
        <v>283</v>
      </c>
      <c r="I140" s="16" t="s">
        <v>596</v>
      </c>
      <c r="J140" s="16" t="s">
        <v>285</v>
      </c>
      <c r="K140" s="16" t="s">
        <v>133</v>
      </c>
      <c r="L140" s="16" t="s">
        <v>0</v>
      </c>
      <c r="M140" s="15" t="s">
        <v>1</v>
      </c>
    </row>
    <row r="141" spans="1:13" ht="22.5" customHeight="1" x14ac:dyDescent="0.25">
      <c r="A141" s="16" t="s">
        <v>597</v>
      </c>
      <c r="B141" s="16" t="s">
        <v>265</v>
      </c>
      <c r="C141" s="16" t="s">
        <v>147</v>
      </c>
      <c r="D141" s="16" t="s">
        <v>122</v>
      </c>
      <c r="E141" s="73">
        <v>2000</v>
      </c>
      <c r="F141" s="74">
        <v>5.2629999999999999</v>
      </c>
      <c r="G141" s="76">
        <v>10526</v>
      </c>
      <c r="H141" s="16" t="s">
        <v>283</v>
      </c>
      <c r="I141" s="16" t="s">
        <v>598</v>
      </c>
      <c r="J141" s="16" t="s">
        <v>285</v>
      </c>
      <c r="K141" s="16" t="s">
        <v>133</v>
      </c>
      <c r="L141" s="16" t="s">
        <v>0</v>
      </c>
      <c r="M141" s="15" t="s">
        <v>1</v>
      </c>
    </row>
    <row r="142" spans="1:13" ht="22.5" customHeight="1" x14ac:dyDescent="0.25">
      <c r="A142" s="16" t="s">
        <v>599</v>
      </c>
      <c r="B142" s="16" t="s">
        <v>265</v>
      </c>
      <c r="C142" s="16" t="s">
        <v>274</v>
      </c>
      <c r="D142" s="16" t="s">
        <v>160</v>
      </c>
      <c r="E142" s="73">
        <v>212.5</v>
      </c>
      <c r="F142" s="74">
        <v>5.6870000000000003</v>
      </c>
      <c r="G142" s="76">
        <v>1208.48</v>
      </c>
      <c r="H142" s="16" t="s">
        <v>600</v>
      </c>
      <c r="I142" s="16" t="s">
        <v>601</v>
      </c>
      <c r="J142" s="16" t="s">
        <v>531</v>
      </c>
      <c r="K142" s="16" t="s">
        <v>133</v>
      </c>
      <c r="L142" s="16" t="s">
        <v>0</v>
      </c>
      <c r="M142" s="15" t="s">
        <v>1</v>
      </c>
    </row>
    <row r="143" spans="1:13" ht="22.5" customHeight="1" x14ac:dyDescent="0.25">
      <c r="A143" s="16" t="s">
        <v>602</v>
      </c>
      <c r="B143" s="16" t="s">
        <v>265</v>
      </c>
      <c r="C143" s="16" t="s">
        <v>3</v>
      </c>
      <c r="D143" s="16" t="s">
        <v>243</v>
      </c>
      <c r="E143" s="73">
        <v>10430</v>
      </c>
      <c r="F143" s="74">
        <v>5.5129999999999999</v>
      </c>
      <c r="G143" s="76">
        <v>57500.59</v>
      </c>
      <c r="H143" s="16" t="s">
        <v>180</v>
      </c>
      <c r="I143" s="16" t="s">
        <v>603</v>
      </c>
      <c r="J143" s="16" t="s">
        <v>308</v>
      </c>
      <c r="K143" s="16" t="s">
        <v>133</v>
      </c>
      <c r="L143" s="16" t="s">
        <v>0</v>
      </c>
      <c r="M143" s="15" t="s">
        <v>1</v>
      </c>
    </row>
    <row r="144" spans="1:13" ht="22.5" customHeight="1" x14ac:dyDescent="0.25">
      <c r="A144" s="16" t="s">
        <v>604</v>
      </c>
      <c r="B144" s="16" t="s">
        <v>265</v>
      </c>
      <c r="C144" s="16" t="s">
        <v>121</v>
      </c>
      <c r="D144" s="16" t="s">
        <v>122</v>
      </c>
      <c r="E144" s="73">
        <v>13220</v>
      </c>
      <c r="F144" s="74">
        <v>4.8650000000000002</v>
      </c>
      <c r="G144" s="76">
        <v>64315.3</v>
      </c>
      <c r="H144" s="16" t="s">
        <v>605</v>
      </c>
      <c r="I144" s="16" t="s">
        <v>606</v>
      </c>
      <c r="J144" s="16" t="s">
        <v>607</v>
      </c>
      <c r="K144" s="16" t="s">
        <v>133</v>
      </c>
      <c r="L144" s="16" t="s">
        <v>0</v>
      </c>
      <c r="M144" s="15" t="s">
        <v>1</v>
      </c>
    </row>
    <row r="145" spans="1:13" ht="22.5" customHeight="1" x14ac:dyDescent="0.25">
      <c r="A145" s="16" t="s">
        <v>608</v>
      </c>
      <c r="B145" s="16" t="s">
        <v>265</v>
      </c>
      <c r="C145" s="16" t="s">
        <v>279</v>
      </c>
      <c r="D145" s="16" t="s">
        <v>122</v>
      </c>
      <c r="E145" s="73">
        <v>3963</v>
      </c>
      <c r="F145" s="74">
        <v>4.8550000000000004</v>
      </c>
      <c r="G145" s="76">
        <v>19240.36</v>
      </c>
      <c r="H145" s="16" t="s">
        <v>299</v>
      </c>
      <c r="I145" s="16" t="s">
        <v>609</v>
      </c>
      <c r="J145" s="16" t="s">
        <v>244</v>
      </c>
      <c r="K145" s="16" t="s">
        <v>133</v>
      </c>
      <c r="L145" s="16" t="s">
        <v>0</v>
      </c>
      <c r="M145" s="15" t="s">
        <v>1</v>
      </c>
    </row>
    <row r="146" spans="1:13" ht="22.5" customHeight="1" x14ac:dyDescent="0.25">
      <c r="A146" s="16" t="s">
        <v>610</v>
      </c>
      <c r="B146" s="16" t="s">
        <v>265</v>
      </c>
      <c r="C146" s="16" t="s">
        <v>227</v>
      </c>
      <c r="D146" s="16" t="s">
        <v>122</v>
      </c>
      <c r="E146" s="73">
        <v>7265</v>
      </c>
      <c r="F146" s="74">
        <v>4.8479999999999999</v>
      </c>
      <c r="G146" s="76">
        <v>35220.720000000001</v>
      </c>
      <c r="H146" s="16" t="s">
        <v>244</v>
      </c>
      <c r="I146" s="16" t="s">
        <v>611</v>
      </c>
      <c r="J146" s="16" t="s">
        <v>612</v>
      </c>
      <c r="K146" s="16" t="s">
        <v>133</v>
      </c>
      <c r="L146" s="16" t="s">
        <v>0</v>
      </c>
      <c r="M146" s="15" t="s">
        <v>1</v>
      </c>
    </row>
    <row r="147" spans="1:13" ht="22.5" customHeight="1" x14ac:dyDescent="0.25">
      <c r="A147" s="16" t="s">
        <v>613</v>
      </c>
      <c r="B147" s="16" t="s">
        <v>265</v>
      </c>
      <c r="C147" s="16" t="s">
        <v>3</v>
      </c>
      <c r="D147" s="16" t="s">
        <v>243</v>
      </c>
      <c r="E147" s="73">
        <v>11320</v>
      </c>
      <c r="F147" s="74">
        <v>5.5839999999999996</v>
      </c>
      <c r="G147" s="76">
        <v>63210.879999999997</v>
      </c>
      <c r="H147" s="16" t="s">
        <v>310</v>
      </c>
      <c r="I147" s="16" t="s">
        <v>614</v>
      </c>
      <c r="J147" s="16" t="s">
        <v>312</v>
      </c>
      <c r="K147" s="16" t="s">
        <v>133</v>
      </c>
      <c r="L147" s="16" t="s">
        <v>0</v>
      </c>
      <c r="M147" s="15" t="s">
        <v>1</v>
      </c>
    </row>
    <row r="148" spans="1:13" ht="22.5" customHeight="1" x14ac:dyDescent="0.25">
      <c r="A148" s="16" t="s">
        <v>615</v>
      </c>
      <c r="B148" s="16" t="s">
        <v>265</v>
      </c>
      <c r="C148" s="16" t="s">
        <v>3</v>
      </c>
      <c r="D148" s="16" t="s">
        <v>243</v>
      </c>
      <c r="E148" s="73">
        <v>27110</v>
      </c>
      <c r="F148" s="74">
        <v>5.5984999999999996</v>
      </c>
      <c r="G148" s="76">
        <v>151775.32999999999</v>
      </c>
      <c r="H148" s="16" t="s">
        <v>145</v>
      </c>
      <c r="I148" s="16" t="s">
        <v>616</v>
      </c>
      <c r="J148" s="16" t="s">
        <v>268</v>
      </c>
      <c r="K148" s="16" t="s">
        <v>133</v>
      </c>
      <c r="L148" s="16" t="s">
        <v>0</v>
      </c>
      <c r="M148" s="15" t="s">
        <v>1</v>
      </c>
    </row>
    <row r="149" spans="1:13" ht="22.5" customHeight="1" x14ac:dyDescent="0.25">
      <c r="A149" s="16" t="s">
        <v>617</v>
      </c>
      <c r="B149" s="16" t="s">
        <v>265</v>
      </c>
      <c r="C149" s="16" t="s">
        <v>618</v>
      </c>
      <c r="D149" s="16" t="s">
        <v>122</v>
      </c>
      <c r="E149" s="73">
        <v>400</v>
      </c>
      <c r="F149" s="74">
        <v>4.9000000000000004</v>
      </c>
      <c r="G149" s="76">
        <v>1960</v>
      </c>
      <c r="H149" s="16" t="s">
        <v>321</v>
      </c>
      <c r="I149" s="16" t="s">
        <v>619</v>
      </c>
      <c r="J149" s="16" t="s">
        <v>323</v>
      </c>
      <c r="K149" s="16" t="s">
        <v>133</v>
      </c>
      <c r="L149" s="16" t="s">
        <v>0</v>
      </c>
      <c r="M149" s="15" t="s">
        <v>1</v>
      </c>
    </row>
    <row r="150" spans="1:13" ht="22.5" customHeight="1" x14ac:dyDescent="0.25">
      <c r="A150" s="16" t="s">
        <v>620</v>
      </c>
      <c r="B150" s="16" t="s">
        <v>265</v>
      </c>
      <c r="C150" s="16" t="s">
        <v>121</v>
      </c>
      <c r="D150" s="16" t="s">
        <v>122</v>
      </c>
      <c r="E150" s="73">
        <v>2565</v>
      </c>
      <c r="F150" s="74">
        <v>4.9189999999999996</v>
      </c>
      <c r="G150" s="76">
        <v>12617.23</v>
      </c>
      <c r="H150" s="16" t="s">
        <v>488</v>
      </c>
      <c r="I150" s="16" t="s">
        <v>621</v>
      </c>
      <c r="J150" s="16" t="s">
        <v>490</v>
      </c>
      <c r="K150" s="16" t="s">
        <v>133</v>
      </c>
      <c r="L150" s="16" t="s">
        <v>0</v>
      </c>
      <c r="M150" s="15" t="s">
        <v>1</v>
      </c>
    </row>
    <row r="151" spans="1:13" ht="22.5" customHeight="1" x14ac:dyDescent="0.25">
      <c r="A151" s="16" t="s">
        <v>622</v>
      </c>
      <c r="B151" s="16" t="s">
        <v>265</v>
      </c>
      <c r="C151" s="16" t="s">
        <v>282</v>
      </c>
      <c r="D151" s="16" t="s">
        <v>122</v>
      </c>
      <c r="E151" s="73">
        <v>1805</v>
      </c>
      <c r="F151" s="74">
        <v>4.9353999999999996</v>
      </c>
      <c r="G151" s="76">
        <v>8908.39</v>
      </c>
      <c r="H151" s="16" t="s">
        <v>623</v>
      </c>
      <c r="I151" s="16" t="s">
        <v>624</v>
      </c>
      <c r="J151" s="16" t="s">
        <v>625</v>
      </c>
      <c r="K151" s="16" t="s">
        <v>133</v>
      </c>
      <c r="L151" s="16" t="s">
        <v>0</v>
      </c>
      <c r="M151" s="15" t="s">
        <v>1</v>
      </c>
    </row>
    <row r="152" spans="1:13" ht="22.5" customHeight="1" x14ac:dyDescent="0.25">
      <c r="A152" s="16" t="s">
        <v>626</v>
      </c>
      <c r="B152" s="16" t="s">
        <v>265</v>
      </c>
      <c r="C152" s="16" t="s">
        <v>270</v>
      </c>
      <c r="D152" s="16" t="s">
        <v>122</v>
      </c>
      <c r="E152" s="73">
        <v>3550</v>
      </c>
      <c r="F152" s="74">
        <v>4.9269999999999996</v>
      </c>
      <c r="G152" s="76">
        <v>17490.849999999999</v>
      </c>
      <c r="H152" s="16" t="s">
        <v>623</v>
      </c>
      <c r="I152" s="16" t="s">
        <v>627</v>
      </c>
      <c r="J152" s="16" t="s">
        <v>625</v>
      </c>
      <c r="K152" s="16" t="s">
        <v>133</v>
      </c>
      <c r="L152" s="16" t="s">
        <v>0</v>
      </c>
      <c r="M152" s="15" t="s">
        <v>1</v>
      </c>
    </row>
    <row r="153" spans="1:13" ht="22.5" customHeight="1" x14ac:dyDescent="0.25">
      <c r="A153" s="16" t="s">
        <v>628</v>
      </c>
      <c r="B153" s="16" t="s">
        <v>265</v>
      </c>
      <c r="C153" s="16" t="s">
        <v>618</v>
      </c>
      <c r="D153" s="16" t="s">
        <v>122</v>
      </c>
      <c r="E153" s="73">
        <v>495</v>
      </c>
      <c r="F153" s="74">
        <v>4.9269999999999996</v>
      </c>
      <c r="G153" s="76">
        <v>2438.86</v>
      </c>
      <c r="H153" s="16" t="s">
        <v>623</v>
      </c>
      <c r="I153" s="16" t="s">
        <v>629</v>
      </c>
      <c r="J153" s="16" t="s">
        <v>625</v>
      </c>
      <c r="K153" s="16" t="s">
        <v>133</v>
      </c>
      <c r="L153" s="16" t="s">
        <v>0</v>
      </c>
      <c r="M153" s="15" t="s">
        <v>1</v>
      </c>
    </row>
    <row r="154" spans="1:13" ht="22.5" customHeight="1" x14ac:dyDescent="0.25">
      <c r="A154" s="16" t="s">
        <v>630</v>
      </c>
      <c r="B154" s="16" t="s">
        <v>165</v>
      </c>
      <c r="C154" s="16" t="s">
        <v>282</v>
      </c>
      <c r="D154" s="16" t="s">
        <v>122</v>
      </c>
      <c r="E154" s="73">
        <v>2495</v>
      </c>
      <c r="F154" s="74">
        <v>4.97</v>
      </c>
      <c r="G154" s="76">
        <v>12400.15</v>
      </c>
      <c r="H154" s="16" t="s">
        <v>631</v>
      </c>
      <c r="I154" s="16" t="s">
        <v>632</v>
      </c>
      <c r="J154" s="16" t="s">
        <v>633</v>
      </c>
      <c r="K154" s="16" t="s">
        <v>133</v>
      </c>
      <c r="L154" s="16" t="s">
        <v>0</v>
      </c>
      <c r="M154" s="15" t="s">
        <v>1</v>
      </c>
    </row>
    <row r="155" spans="1:13" ht="22.5" customHeight="1" x14ac:dyDescent="0.25">
      <c r="A155" s="16" t="s">
        <v>634</v>
      </c>
      <c r="B155" s="16" t="s">
        <v>265</v>
      </c>
      <c r="C155" s="16" t="s">
        <v>147</v>
      </c>
      <c r="D155" s="16" t="s">
        <v>122</v>
      </c>
      <c r="E155" s="73">
        <v>3000</v>
      </c>
      <c r="F155" s="74">
        <v>5.117</v>
      </c>
      <c r="G155" s="76">
        <v>15351</v>
      </c>
      <c r="H155" s="16" t="s">
        <v>145</v>
      </c>
      <c r="I155" s="16" t="s">
        <v>616</v>
      </c>
      <c r="J155" s="16" t="s">
        <v>351</v>
      </c>
      <c r="K155" s="16" t="s">
        <v>133</v>
      </c>
      <c r="L155" s="16" t="s">
        <v>0</v>
      </c>
      <c r="M155" s="15" t="s">
        <v>1</v>
      </c>
    </row>
    <row r="156" spans="1:13" ht="22.5" customHeight="1" x14ac:dyDescent="0.25">
      <c r="A156" s="16" t="s">
        <v>635</v>
      </c>
      <c r="B156" s="16" t="s">
        <v>165</v>
      </c>
      <c r="C156" s="16" t="s">
        <v>298</v>
      </c>
      <c r="D156" s="16" t="s">
        <v>122</v>
      </c>
      <c r="E156" s="73">
        <v>3065</v>
      </c>
      <c r="F156" s="74">
        <v>5.2450000000000001</v>
      </c>
      <c r="G156" s="76">
        <v>16075.92</v>
      </c>
      <c r="H156" s="16" t="s">
        <v>283</v>
      </c>
      <c r="I156" s="16" t="s">
        <v>636</v>
      </c>
      <c r="J156" s="16" t="s">
        <v>285</v>
      </c>
      <c r="K156" s="16" t="s">
        <v>133</v>
      </c>
      <c r="L156" s="16" t="s">
        <v>0</v>
      </c>
      <c r="M156" s="15" t="s">
        <v>1</v>
      </c>
    </row>
    <row r="157" spans="1:13" ht="22.5" customHeight="1" x14ac:dyDescent="0.25">
      <c r="A157" s="16" t="s">
        <v>637</v>
      </c>
      <c r="B157" s="16" t="s">
        <v>165</v>
      </c>
      <c r="C157" s="16" t="s">
        <v>227</v>
      </c>
      <c r="D157" s="16" t="s">
        <v>122</v>
      </c>
      <c r="E157" s="73">
        <v>1935</v>
      </c>
      <c r="F157" s="74">
        <v>5.3079999999999998</v>
      </c>
      <c r="G157" s="76">
        <v>10270.98</v>
      </c>
      <c r="H157" s="16" t="s">
        <v>531</v>
      </c>
      <c r="I157" s="16" t="s">
        <v>638</v>
      </c>
      <c r="J157" s="16" t="s">
        <v>167</v>
      </c>
      <c r="K157" s="16" t="s">
        <v>133</v>
      </c>
      <c r="L157" s="16" t="s">
        <v>0</v>
      </c>
      <c r="M157" s="15" t="s">
        <v>1</v>
      </c>
    </row>
    <row r="158" spans="1:13" ht="22.5" customHeight="1" x14ac:dyDescent="0.25">
      <c r="A158" s="16" t="s">
        <v>639</v>
      </c>
      <c r="B158" s="16" t="s">
        <v>165</v>
      </c>
      <c r="C158" s="16" t="s">
        <v>147</v>
      </c>
      <c r="D158" s="16" t="s">
        <v>122</v>
      </c>
      <c r="E158" s="73">
        <v>2000</v>
      </c>
      <c r="F158" s="74">
        <v>4.8479999999999999</v>
      </c>
      <c r="G158" s="76">
        <v>9696</v>
      </c>
      <c r="H158" s="16" t="s">
        <v>472</v>
      </c>
      <c r="I158" s="16" t="s">
        <v>640</v>
      </c>
      <c r="J158" s="16" t="s">
        <v>246</v>
      </c>
      <c r="K158" s="16" t="s">
        <v>133</v>
      </c>
      <c r="L158" s="16" t="s">
        <v>0</v>
      </c>
      <c r="M158" s="15" t="s">
        <v>1</v>
      </c>
    </row>
    <row r="159" spans="1:13" ht="22.5" customHeight="1" x14ac:dyDescent="0.25">
      <c r="A159" s="16" t="s">
        <v>641</v>
      </c>
      <c r="B159" s="16" t="s">
        <v>165</v>
      </c>
      <c r="C159" s="16" t="s">
        <v>227</v>
      </c>
      <c r="D159" s="16" t="s">
        <v>122</v>
      </c>
      <c r="E159" s="73">
        <v>693</v>
      </c>
      <c r="F159" s="74">
        <v>4.8479999999999999</v>
      </c>
      <c r="G159" s="76">
        <v>3359.66</v>
      </c>
      <c r="H159" s="16" t="s">
        <v>244</v>
      </c>
      <c r="I159" s="16" t="s">
        <v>642</v>
      </c>
      <c r="J159" s="16" t="s">
        <v>246</v>
      </c>
      <c r="K159" s="16" t="s">
        <v>133</v>
      </c>
      <c r="L159" s="16" t="s">
        <v>0</v>
      </c>
      <c r="M159" s="15" t="s">
        <v>1</v>
      </c>
    </row>
    <row r="160" spans="1:13" ht="22.5" customHeight="1" x14ac:dyDescent="0.25">
      <c r="A160" s="16" t="s">
        <v>643</v>
      </c>
      <c r="B160" s="16" t="s">
        <v>165</v>
      </c>
      <c r="C160" s="16" t="s">
        <v>227</v>
      </c>
      <c r="D160" s="16" t="s">
        <v>122</v>
      </c>
      <c r="E160" s="73">
        <v>1872</v>
      </c>
      <c r="F160" s="74">
        <v>4.8380000000000001</v>
      </c>
      <c r="G160" s="76">
        <v>9056.73</v>
      </c>
      <c r="H160" s="16" t="s">
        <v>572</v>
      </c>
      <c r="I160" s="16" t="s">
        <v>644</v>
      </c>
      <c r="J160" s="16" t="s">
        <v>581</v>
      </c>
      <c r="K160" s="16" t="s">
        <v>133</v>
      </c>
      <c r="L160" s="16" t="s">
        <v>0</v>
      </c>
      <c r="M160" s="15" t="s">
        <v>1</v>
      </c>
    </row>
    <row r="161" spans="1:14" ht="22.5" customHeight="1" x14ac:dyDescent="0.25">
      <c r="A161" s="16" t="s">
        <v>645</v>
      </c>
      <c r="B161" s="16" t="s">
        <v>135</v>
      </c>
      <c r="C161" s="16" t="s">
        <v>646</v>
      </c>
      <c r="D161" s="16" t="s">
        <v>122</v>
      </c>
      <c r="E161" s="73">
        <v>19500</v>
      </c>
      <c r="F161" s="74">
        <v>4.8650000000000002</v>
      </c>
      <c r="G161" s="76">
        <f>E161*F161</f>
        <v>94867.5</v>
      </c>
      <c r="H161" s="16" t="s">
        <v>647</v>
      </c>
      <c r="I161" s="16" t="s">
        <v>648</v>
      </c>
      <c r="J161" s="16" t="s">
        <v>261</v>
      </c>
      <c r="K161" s="16" t="s">
        <v>133</v>
      </c>
      <c r="L161" s="16" t="s">
        <v>0</v>
      </c>
      <c r="M161" s="15" t="s">
        <v>1</v>
      </c>
    </row>
    <row r="162" spans="1:14" ht="22.5" customHeight="1" x14ac:dyDescent="0.25">
      <c r="A162" s="16" t="s">
        <v>649</v>
      </c>
      <c r="B162" s="16" t="s">
        <v>165</v>
      </c>
      <c r="C162" s="16" t="s">
        <v>329</v>
      </c>
      <c r="D162" s="16" t="s">
        <v>330</v>
      </c>
      <c r="E162" s="73">
        <v>850</v>
      </c>
      <c r="F162" s="74">
        <v>6.1749999999999998</v>
      </c>
      <c r="G162" s="76">
        <v>5248.75</v>
      </c>
      <c r="H162" s="16" t="s">
        <v>647</v>
      </c>
      <c r="I162" s="16" t="s">
        <v>650</v>
      </c>
      <c r="J162" s="16" t="s">
        <v>261</v>
      </c>
      <c r="K162" s="16" t="s">
        <v>133</v>
      </c>
      <c r="L162" s="16" t="s">
        <v>0</v>
      </c>
      <c r="M162" s="15" t="s">
        <v>1</v>
      </c>
    </row>
    <row r="163" spans="1:14" ht="20.65" customHeight="1" x14ac:dyDescent="0.25">
      <c r="A163" s="16" t="s">
        <v>651</v>
      </c>
      <c r="B163" s="16" t="s">
        <v>135</v>
      </c>
      <c r="C163" s="16" t="s">
        <v>652</v>
      </c>
      <c r="D163" s="16" t="s">
        <v>122</v>
      </c>
      <c r="E163" s="73">
        <v>2805</v>
      </c>
      <c r="F163" s="74">
        <v>4.859</v>
      </c>
      <c r="G163" s="76">
        <v>13629.49</v>
      </c>
      <c r="H163" s="16" t="s">
        <v>464</v>
      </c>
      <c r="I163" s="16" t="s">
        <v>653</v>
      </c>
      <c r="J163" s="16" t="s">
        <v>654</v>
      </c>
      <c r="K163" s="16" t="s">
        <v>133</v>
      </c>
      <c r="L163" s="16" t="s">
        <v>0</v>
      </c>
      <c r="M163" s="15" t="s">
        <v>140</v>
      </c>
    </row>
    <row r="164" spans="1:14" ht="20.65" customHeight="1" x14ac:dyDescent="0.25">
      <c r="A164" s="17" t="s">
        <v>655</v>
      </c>
      <c r="B164" s="17" t="s">
        <v>656</v>
      </c>
      <c r="C164" s="16" t="s">
        <v>657</v>
      </c>
      <c r="D164" s="2" t="s">
        <v>658</v>
      </c>
      <c r="E164" s="73">
        <v>1800</v>
      </c>
      <c r="F164" s="71">
        <v>5.6379999999999999</v>
      </c>
      <c r="G164" s="75">
        <v>10148.4</v>
      </c>
      <c r="H164" s="17" t="s">
        <v>659</v>
      </c>
      <c r="I164" s="17" t="s">
        <v>660</v>
      </c>
      <c r="J164" s="17" t="s">
        <v>661</v>
      </c>
      <c r="K164" s="17" t="s">
        <v>126</v>
      </c>
      <c r="L164" s="17" t="s">
        <v>106</v>
      </c>
      <c r="M164" s="15" t="s">
        <v>140</v>
      </c>
    </row>
    <row r="165" spans="1:14" s="1" customFormat="1" x14ac:dyDescent="0.25">
      <c r="A165" s="64" t="s">
        <v>106</v>
      </c>
      <c r="B165" s="64" t="s">
        <v>1564</v>
      </c>
      <c r="C165" s="65">
        <v>163</v>
      </c>
      <c r="D165" s="64"/>
      <c r="E165" s="64" t="s">
        <v>44</v>
      </c>
      <c r="F165" s="66"/>
      <c r="G165" s="67">
        <f>SUM(G2:G164)</f>
        <v>3449562.9500000016</v>
      </c>
      <c r="H165" s="65"/>
      <c r="I165" s="65"/>
      <c r="J165" s="65"/>
      <c r="K165" s="65"/>
      <c r="L165" s="68"/>
      <c r="M165" s="68"/>
      <c r="N165" s="69"/>
    </row>
    <row r="167" spans="1:14" s="1" customFormat="1" ht="21.6" customHeight="1" x14ac:dyDescent="0.25">
      <c r="A167" s="14" t="s">
        <v>107</v>
      </c>
      <c r="B167" s="14" t="s">
        <v>108</v>
      </c>
      <c r="C167" s="14" t="s">
        <v>109</v>
      </c>
      <c r="D167" s="14" t="s">
        <v>110</v>
      </c>
      <c r="E167" s="91"/>
      <c r="F167" s="92" t="s">
        <v>111</v>
      </c>
      <c r="G167" s="93" t="s">
        <v>112</v>
      </c>
      <c r="H167" s="14" t="s">
        <v>113</v>
      </c>
      <c r="I167" s="14" t="s">
        <v>114</v>
      </c>
      <c r="J167" s="14" t="s">
        <v>115</v>
      </c>
      <c r="K167" s="14" t="s">
        <v>1809</v>
      </c>
      <c r="L167" s="14" t="s">
        <v>117</v>
      </c>
      <c r="M167" s="14" t="s">
        <v>118</v>
      </c>
    </row>
    <row r="168" spans="1:14" ht="22.5" customHeight="1" x14ac:dyDescent="0.25">
      <c r="A168" s="17" t="s">
        <v>664</v>
      </c>
      <c r="B168" s="17" t="s">
        <v>656</v>
      </c>
      <c r="C168" s="16" t="s">
        <v>665</v>
      </c>
      <c r="D168" s="16" t="s">
        <v>122</v>
      </c>
      <c r="E168" s="70">
        <v>79000</v>
      </c>
      <c r="F168" s="71">
        <v>4.8985000000000003</v>
      </c>
      <c r="G168" s="75">
        <v>386981.5</v>
      </c>
      <c r="H168" s="17" t="s">
        <v>666</v>
      </c>
      <c r="I168" s="17" t="s">
        <v>667</v>
      </c>
      <c r="J168" s="17" t="s">
        <v>668</v>
      </c>
      <c r="K168" s="17" t="s">
        <v>669</v>
      </c>
      <c r="L168" s="17" t="s">
        <v>5</v>
      </c>
      <c r="M168" s="15" t="s">
        <v>1</v>
      </c>
    </row>
    <row r="169" spans="1:14" ht="22.5" customHeight="1" x14ac:dyDescent="0.25">
      <c r="A169" s="16" t="s">
        <v>670</v>
      </c>
      <c r="B169" s="16" t="s">
        <v>671</v>
      </c>
      <c r="C169" s="16" t="s">
        <v>672</v>
      </c>
      <c r="D169" s="16" t="s">
        <v>122</v>
      </c>
      <c r="E169" s="73">
        <v>11921.17</v>
      </c>
      <c r="F169" s="74">
        <v>5.2619999999999996</v>
      </c>
      <c r="G169" s="76">
        <v>62729.19</v>
      </c>
      <c r="H169" s="16" t="s">
        <v>673</v>
      </c>
      <c r="I169" s="16" t="s">
        <v>674</v>
      </c>
      <c r="J169" s="16" t="s">
        <v>600</v>
      </c>
      <c r="K169" s="16" t="s">
        <v>675</v>
      </c>
      <c r="L169" s="16" t="s">
        <v>676</v>
      </c>
      <c r="M169" s="15" t="s">
        <v>1</v>
      </c>
    </row>
    <row r="170" spans="1:14" ht="20.65" customHeight="1" x14ac:dyDescent="0.25">
      <c r="A170" s="16" t="s">
        <v>677</v>
      </c>
      <c r="B170" s="16" t="s">
        <v>135</v>
      </c>
      <c r="C170" s="16" t="s">
        <v>678</v>
      </c>
      <c r="D170" s="16" t="s">
        <v>160</v>
      </c>
      <c r="E170" s="73">
        <v>4345.6000000000004</v>
      </c>
      <c r="F170" s="74">
        <v>5.34</v>
      </c>
      <c r="G170" s="76">
        <v>23205.5</v>
      </c>
      <c r="H170" s="16" t="s">
        <v>458</v>
      </c>
      <c r="I170" s="16" t="s">
        <v>679</v>
      </c>
      <c r="J170" s="16" t="s">
        <v>460</v>
      </c>
      <c r="K170" s="16" t="s">
        <v>464</v>
      </c>
      <c r="L170" s="16" t="s">
        <v>676</v>
      </c>
      <c r="M170" s="15" t="s">
        <v>140</v>
      </c>
    </row>
    <row r="171" spans="1:14" ht="17.45" customHeight="1" x14ac:dyDescent="0.25">
      <c r="A171" s="64" t="s">
        <v>5</v>
      </c>
      <c r="B171" s="78" t="s">
        <v>662</v>
      </c>
      <c r="C171" s="64" t="s">
        <v>663</v>
      </c>
      <c r="D171" s="64"/>
      <c r="E171" s="79"/>
      <c r="F171" s="66"/>
      <c r="G171" s="80">
        <f>SUM(G168:G170)</f>
        <v>472916.19</v>
      </c>
      <c r="H171" s="81"/>
      <c r="I171" s="81"/>
      <c r="J171" s="81"/>
      <c r="K171" s="81"/>
      <c r="L171" s="81"/>
      <c r="M171" s="81"/>
    </row>
    <row r="173" spans="1:14" s="1" customFormat="1" ht="36" customHeight="1" x14ac:dyDescent="0.25">
      <c r="A173" s="14" t="s">
        <v>107</v>
      </c>
      <c r="B173" s="14" t="s">
        <v>108</v>
      </c>
      <c r="C173" s="14" t="s">
        <v>109</v>
      </c>
      <c r="D173" s="14" t="s">
        <v>110</v>
      </c>
      <c r="E173" s="91"/>
      <c r="F173" s="92" t="s">
        <v>111</v>
      </c>
      <c r="G173" s="93" t="s">
        <v>112</v>
      </c>
      <c r="H173" s="14" t="s">
        <v>113</v>
      </c>
      <c r="I173" s="14" t="s">
        <v>114</v>
      </c>
      <c r="J173" s="14" t="s">
        <v>115</v>
      </c>
      <c r="K173" s="14" t="s">
        <v>1809</v>
      </c>
      <c r="L173" s="14" t="s">
        <v>117</v>
      </c>
      <c r="M173" s="14" t="s">
        <v>118</v>
      </c>
    </row>
    <row r="174" spans="1:14" ht="20.65" customHeight="1" x14ac:dyDescent="0.25">
      <c r="A174" s="17" t="s">
        <v>682</v>
      </c>
      <c r="B174" s="17" t="s">
        <v>344</v>
      </c>
      <c r="C174" s="16" t="s">
        <v>683</v>
      </c>
      <c r="D174" s="16" t="s">
        <v>160</v>
      </c>
      <c r="E174" s="70">
        <v>29138.7</v>
      </c>
      <c r="F174" s="71">
        <v>5.3834999999999997</v>
      </c>
      <c r="G174" s="75">
        <v>156868.19</v>
      </c>
      <c r="H174" s="17" t="s">
        <v>684</v>
      </c>
      <c r="I174" s="17" t="s">
        <v>685</v>
      </c>
      <c r="J174" s="17" t="s">
        <v>686</v>
      </c>
      <c r="K174" s="17" t="s">
        <v>253</v>
      </c>
      <c r="L174" s="17" t="s">
        <v>28</v>
      </c>
      <c r="M174" s="15" t="s">
        <v>1</v>
      </c>
    </row>
    <row r="175" spans="1:14" ht="17.45" customHeight="1" x14ac:dyDescent="0.25">
      <c r="A175" s="64" t="s">
        <v>28</v>
      </c>
      <c r="B175" s="64" t="s">
        <v>680</v>
      </c>
      <c r="C175" s="64" t="s">
        <v>681</v>
      </c>
      <c r="D175" s="64"/>
      <c r="E175" s="82"/>
      <c r="F175" s="66"/>
      <c r="G175" s="80">
        <v>156868.19</v>
      </c>
      <c r="H175" s="81"/>
      <c r="I175" s="81"/>
      <c r="J175" s="81"/>
      <c r="K175" s="81"/>
      <c r="L175" s="81"/>
      <c r="M175" s="81"/>
    </row>
    <row r="177" spans="1:13" s="1" customFormat="1" ht="21.6" customHeight="1" x14ac:dyDescent="0.25">
      <c r="A177" s="14" t="s">
        <v>107</v>
      </c>
      <c r="B177" s="14" t="s">
        <v>108</v>
      </c>
      <c r="C177" s="14" t="s">
        <v>109</v>
      </c>
      <c r="D177" s="14" t="s">
        <v>110</v>
      </c>
      <c r="E177" s="94"/>
      <c r="F177" s="92" t="s">
        <v>111</v>
      </c>
      <c r="G177" s="93" t="s">
        <v>112</v>
      </c>
      <c r="H177" s="14" t="s">
        <v>113</v>
      </c>
      <c r="I177" s="14" t="s">
        <v>114</v>
      </c>
      <c r="J177" s="14" t="s">
        <v>115</v>
      </c>
      <c r="K177" s="14" t="s">
        <v>1809</v>
      </c>
      <c r="L177" s="14" t="s">
        <v>117</v>
      </c>
      <c r="M177" s="14" t="s">
        <v>118</v>
      </c>
    </row>
    <row r="178" spans="1:13" ht="22.5" customHeight="1" x14ac:dyDescent="0.25">
      <c r="A178" s="17" t="s">
        <v>688</v>
      </c>
      <c r="B178" s="17" t="s">
        <v>689</v>
      </c>
      <c r="C178" s="16" t="s">
        <v>690</v>
      </c>
      <c r="D178" s="16" t="s">
        <v>122</v>
      </c>
      <c r="E178" s="70">
        <v>5501</v>
      </c>
      <c r="F178" s="71">
        <v>4.7812999999999999</v>
      </c>
      <c r="G178" s="75">
        <v>26301.93</v>
      </c>
      <c r="H178" s="17" t="s">
        <v>691</v>
      </c>
      <c r="I178" s="17" t="s">
        <v>692</v>
      </c>
      <c r="J178" s="17" t="s">
        <v>589</v>
      </c>
      <c r="K178" s="17" t="s">
        <v>693</v>
      </c>
      <c r="L178" s="17" t="s">
        <v>6</v>
      </c>
      <c r="M178" s="15" t="s">
        <v>1</v>
      </c>
    </row>
    <row r="179" spans="1:13" ht="22.5" customHeight="1" x14ac:dyDescent="0.25">
      <c r="A179" s="16" t="s">
        <v>9</v>
      </c>
      <c r="B179" s="16" t="s">
        <v>10</v>
      </c>
      <c r="C179" s="16" t="s">
        <v>7</v>
      </c>
      <c r="D179" s="16" t="s">
        <v>122</v>
      </c>
      <c r="E179" s="73">
        <v>503819.05</v>
      </c>
      <c r="F179" s="74">
        <v>5.2489999999999997</v>
      </c>
      <c r="G179" s="76">
        <v>2644546.19</v>
      </c>
      <c r="H179" s="16" t="s">
        <v>379</v>
      </c>
      <c r="I179" s="16" t="s">
        <v>694</v>
      </c>
      <c r="J179" s="16" t="s">
        <v>381</v>
      </c>
      <c r="K179" s="16" t="s">
        <v>277</v>
      </c>
      <c r="L179" s="16" t="s">
        <v>8</v>
      </c>
      <c r="M179" s="15" t="s">
        <v>1</v>
      </c>
    </row>
    <row r="180" spans="1:13" ht="22.5" customHeight="1" x14ac:dyDescent="0.25">
      <c r="A180" s="16" t="s">
        <v>9</v>
      </c>
      <c r="B180" s="16" t="s">
        <v>10</v>
      </c>
      <c r="C180" s="16" t="s">
        <v>7</v>
      </c>
      <c r="D180" s="16" t="s">
        <v>122</v>
      </c>
      <c r="E180" s="85">
        <v>640201.94999999995</v>
      </c>
      <c r="F180" s="74">
        <v>5.2489999999999997</v>
      </c>
      <c r="G180" s="76">
        <v>3360420.03</v>
      </c>
      <c r="H180" s="16" t="s">
        <v>379</v>
      </c>
      <c r="I180" s="16" t="s">
        <v>694</v>
      </c>
      <c r="J180" s="16" t="s">
        <v>381</v>
      </c>
      <c r="K180" s="16" t="s">
        <v>277</v>
      </c>
      <c r="L180" s="16" t="s">
        <v>8</v>
      </c>
      <c r="M180" s="15" t="s">
        <v>1</v>
      </c>
    </row>
    <row r="181" spans="1:13" ht="22.5" customHeight="1" x14ac:dyDescent="0.25">
      <c r="A181" s="16" t="s">
        <v>695</v>
      </c>
      <c r="B181" s="16" t="s">
        <v>165</v>
      </c>
      <c r="C181" s="16" t="s">
        <v>7</v>
      </c>
      <c r="D181" s="16" t="s">
        <v>122</v>
      </c>
      <c r="E181" s="85">
        <v>394110</v>
      </c>
      <c r="F181" s="74">
        <v>4.9969999999999999</v>
      </c>
      <c r="G181" s="76">
        <v>1969367.67</v>
      </c>
      <c r="H181" s="16" t="s">
        <v>472</v>
      </c>
      <c r="I181" s="16" t="s">
        <v>696</v>
      </c>
      <c r="J181" s="16" t="s">
        <v>130</v>
      </c>
      <c r="K181" s="16" t="s">
        <v>199</v>
      </c>
      <c r="L181" s="16" t="s">
        <v>8</v>
      </c>
      <c r="M181" s="15" t="s">
        <v>1</v>
      </c>
    </row>
    <row r="182" spans="1:13" ht="22.5" customHeight="1" x14ac:dyDescent="0.25">
      <c r="A182" s="16" t="s">
        <v>697</v>
      </c>
      <c r="B182" s="16" t="s">
        <v>671</v>
      </c>
      <c r="C182" s="16" t="s">
        <v>698</v>
      </c>
      <c r="D182" s="16" t="s">
        <v>122</v>
      </c>
      <c r="E182" s="85">
        <v>69500</v>
      </c>
      <c r="F182" s="74">
        <v>4.7850000000000001</v>
      </c>
      <c r="G182" s="76">
        <v>332557.5</v>
      </c>
      <c r="H182" s="16" t="s">
        <v>699</v>
      </c>
      <c r="I182" s="16" t="s">
        <v>700</v>
      </c>
      <c r="J182" s="16" t="s">
        <v>246</v>
      </c>
      <c r="K182" s="16" t="s">
        <v>701</v>
      </c>
      <c r="L182" s="16" t="s">
        <v>8</v>
      </c>
      <c r="M182" s="15" t="s">
        <v>1</v>
      </c>
    </row>
    <row r="183" spans="1:13" ht="22.5" customHeight="1" x14ac:dyDescent="0.25">
      <c r="A183" s="16" t="s">
        <v>702</v>
      </c>
      <c r="B183" s="16" t="s">
        <v>703</v>
      </c>
      <c r="C183" s="16" t="s">
        <v>704</v>
      </c>
      <c r="D183" s="16" t="s">
        <v>122</v>
      </c>
      <c r="E183" s="85">
        <v>110000</v>
      </c>
      <c r="F183" s="74">
        <v>4.8650000000000002</v>
      </c>
      <c r="G183" s="76">
        <v>535150</v>
      </c>
      <c r="H183" s="16" t="s">
        <v>654</v>
      </c>
      <c r="I183" s="16" t="s">
        <v>705</v>
      </c>
      <c r="J183" s="16" t="s">
        <v>605</v>
      </c>
      <c r="K183" s="16" t="s">
        <v>169</v>
      </c>
      <c r="L183" s="16" t="s">
        <v>8</v>
      </c>
      <c r="M183" s="15" t="s">
        <v>140</v>
      </c>
    </row>
    <row r="184" spans="1:13" ht="22.5" customHeight="1" x14ac:dyDescent="0.25">
      <c r="A184" s="16" t="s">
        <v>706</v>
      </c>
      <c r="B184" s="16" t="s">
        <v>707</v>
      </c>
      <c r="C184" s="16" t="s">
        <v>708</v>
      </c>
      <c r="D184" s="16" t="s">
        <v>160</v>
      </c>
      <c r="E184" s="85">
        <v>24695.35</v>
      </c>
      <c r="F184" s="74">
        <v>5.5179999999999998</v>
      </c>
      <c r="G184" s="76">
        <v>136268.94</v>
      </c>
      <c r="H184" s="16" t="s">
        <v>709</v>
      </c>
      <c r="I184" s="16" t="s">
        <v>710</v>
      </c>
      <c r="J184" s="16" t="s">
        <v>711</v>
      </c>
      <c r="K184" s="16" t="s">
        <v>355</v>
      </c>
      <c r="L184" s="16" t="s">
        <v>8</v>
      </c>
      <c r="M184" s="15" t="s">
        <v>140</v>
      </c>
    </row>
    <row r="185" spans="1:13" ht="22.5" customHeight="1" x14ac:dyDescent="0.25">
      <c r="A185" s="16" t="s">
        <v>712</v>
      </c>
      <c r="B185" s="16" t="s">
        <v>135</v>
      </c>
      <c r="C185" s="16" t="s">
        <v>657</v>
      </c>
      <c r="D185" s="16" t="s">
        <v>160</v>
      </c>
      <c r="E185" s="85">
        <v>266.5</v>
      </c>
      <c r="F185" s="74">
        <v>5.4790000000000001</v>
      </c>
      <c r="G185" s="76">
        <v>1460.15</v>
      </c>
      <c r="H185" s="16" t="s">
        <v>406</v>
      </c>
      <c r="I185" s="16" t="s">
        <v>713</v>
      </c>
      <c r="J185" s="16" t="s">
        <v>714</v>
      </c>
      <c r="K185" s="16" t="s">
        <v>351</v>
      </c>
      <c r="L185" s="16" t="s">
        <v>8</v>
      </c>
      <c r="M185" s="15" t="s">
        <v>140</v>
      </c>
    </row>
    <row r="186" spans="1:13" ht="22.5" customHeight="1" x14ac:dyDescent="0.25">
      <c r="A186" s="16" t="s">
        <v>715</v>
      </c>
      <c r="B186" s="16" t="s">
        <v>135</v>
      </c>
      <c r="C186" s="16" t="s">
        <v>657</v>
      </c>
      <c r="D186" s="16" t="s">
        <v>160</v>
      </c>
      <c r="E186" s="85">
        <v>185</v>
      </c>
      <c r="F186" s="74">
        <v>5.34</v>
      </c>
      <c r="G186" s="76">
        <v>987.9</v>
      </c>
      <c r="H186" s="16" t="s">
        <v>458</v>
      </c>
      <c r="I186" s="16" t="s">
        <v>716</v>
      </c>
      <c r="J186" s="16" t="s">
        <v>460</v>
      </c>
      <c r="K186" s="16" t="s">
        <v>717</v>
      </c>
      <c r="L186" s="16" t="s">
        <v>8</v>
      </c>
      <c r="M186" s="15" t="s">
        <v>140</v>
      </c>
    </row>
    <row r="187" spans="1:13" ht="22.5" customHeight="1" x14ac:dyDescent="0.25">
      <c r="A187" s="16" t="s">
        <v>718</v>
      </c>
      <c r="B187" s="16" t="s">
        <v>221</v>
      </c>
      <c r="C187" s="16" t="s">
        <v>7</v>
      </c>
      <c r="D187" s="16" t="s">
        <v>160</v>
      </c>
      <c r="E187" s="85">
        <v>4339.3</v>
      </c>
      <c r="F187" s="74">
        <v>5.2465000000000002</v>
      </c>
      <c r="G187" s="76">
        <v>22766.13</v>
      </c>
      <c r="H187" s="16" t="s">
        <v>294</v>
      </c>
      <c r="I187" s="16" t="s">
        <v>719</v>
      </c>
      <c r="J187" s="16" t="s">
        <v>296</v>
      </c>
      <c r="K187" s="16" t="s">
        <v>228</v>
      </c>
      <c r="L187" s="16" t="s">
        <v>8</v>
      </c>
      <c r="M187" s="15" t="s">
        <v>1</v>
      </c>
    </row>
    <row r="188" spans="1:13" ht="22.5" customHeight="1" x14ac:dyDescent="0.25">
      <c r="A188" s="16" t="s">
        <v>720</v>
      </c>
      <c r="B188" s="16" t="s">
        <v>135</v>
      </c>
      <c r="C188" s="16" t="s">
        <v>665</v>
      </c>
      <c r="D188" s="16" t="s">
        <v>122</v>
      </c>
      <c r="E188" s="85">
        <v>110000</v>
      </c>
      <c r="F188" s="74">
        <v>4.9980000000000002</v>
      </c>
      <c r="G188" s="76">
        <v>549780</v>
      </c>
      <c r="H188" s="16" t="s">
        <v>721</v>
      </c>
      <c r="I188" s="16" t="s">
        <v>722</v>
      </c>
      <c r="J188" s="16" t="s">
        <v>723</v>
      </c>
      <c r="K188" s="16" t="s">
        <v>724</v>
      </c>
      <c r="L188" s="16" t="s">
        <v>8</v>
      </c>
      <c r="M188" s="15" t="s">
        <v>1</v>
      </c>
    </row>
    <row r="189" spans="1:13" ht="22.5" customHeight="1" x14ac:dyDescent="0.25">
      <c r="A189" s="16" t="s">
        <v>725</v>
      </c>
      <c r="B189" s="16" t="s">
        <v>265</v>
      </c>
      <c r="C189" s="16" t="s">
        <v>726</v>
      </c>
      <c r="D189" s="16" t="s">
        <v>122</v>
      </c>
      <c r="E189" s="85">
        <v>3382.56</v>
      </c>
      <c r="F189" s="74">
        <v>4.899</v>
      </c>
      <c r="G189" s="76">
        <v>16571.16</v>
      </c>
      <c r="H189" s="16" t="s">
        <v>431</v>
      </c>
      <c r="I189" s="16" t="s">
        <v>727</v>
      </c>
      <c r="J189" s="16" t="s">
        <v>728</v>
      </c>
      <c r="K189" s="16" t="s">
        <v>729</v>
      </c>
      <c r="L189" s="16" t="s">
        <v>8</v>
      </c>
      <c r="M189" s="15" t="s">
        <v>1</v>
      </c>
    </row>
    <row r="190" spans="1:13" ht="22.5" customHeight="1" x14ac:dyDescent="0.25">
      <c r="A190" s="16" t="s">
        <v>730</v>
      </c>
      <c r="B190" s="16" t="s">
        <v>135</v>
      </c>
      <c r="C190" s="16" t="s">
        <v>731</v>
      </c>
      <c r="D190" s="16" t="s">
        <v>122</v>
      </c>
      <c r="E190" s="85">
        <v>6750</v>
      </c>
      <c r="F190" s="74">
        <v>5.2290000000000001</v>
      </c>
      <c r="G190" s="76">
        <v>35295.75</v>
      </c>
      <c r="H190" s="16" t="s">
        <v>732</v>
      </c>
      <c r="I190" s="16" t="s">
        <v>733</v>
      </c>
      <c r="J190" s="16" t="s">
        <v>538</v>
      </c>
      <c r="K190" s="16" t="s">
        <v>734</v>
      </c>
      <c r="L190" s="16" t="s">
        <v>8</v>
      </c>
      <c r="M190" s="15" t="s">
        <v>1</v>
      </c>
    </row>
    <row r="191" spans="1:13" ht="22.5" customHeight="1" x14ac:dyDescent="0.25">
      <c r="A191" s="16" t="s">
        <v>735</v>
      </c>
      <c r="B191" s="16" t="s">
        <v>135</v>
      </c>
      <c r="C191" s="16" t="s">
        <v>731</v>
      </c>
      <c r="D191" s="16" t="s">
        <v>122</v>
      </c>
      <c r="E191" s="85">
        <v>9065</v>
      </c>
      <c r="F191" s="74">
        <v>4.9509999999999996</v>
      </c>
      <c r="G191" s="76">
        <v>44880.81</v>
      </c>
      <c r="H191" s="16" t="s">
        <v>736</v>
      </c>
      <c r="I191" s="16" t="s">
        <v>737</v>
      </c>
      <c r="J191" s="16" t="s">
        <v>631</v>
      </c>
      <c r="K191" s="16" t="s">
        <v>137</v>
      </c>
      <c r="L191" s="16" t="s">
        <v>8</v>
      </c>
      <c r="M191" s="15" t="s">
        <v>140</v>
      </c>
    </row>
    <row r="192" spans="1:13" ht="20.65" customHeight="1" x14ac:dyDescent="0.25">
      <c r="A192" s="16" t="s">
        <v>738</v>
      </c>
      <c r="B192" s="16" t="s">
        <v>135</v>
      </c>
      <c r="C192" s="16" t="s">
        <v>739</v>
      </c>
      <c r="D192" s="16" t="s">
        <v>330</v>
      </c>
      <c r="E192" s="85">
        <v>20146</v>
      </c>
      <c r="F192" s="74">
        <v>6.1239999999999997</v>
      </c>
      <c r="G192" s="76">
        <v>123374.1</v>
      </c>
      <c r="H192" s="16" t="s">
        <v>740</v>
      </c>
      <c r="I192" s="16" t="s">
        <v>741</v>
      </c>
      <c r="J192" s="16" t="s">
        <v>310</v>
      </c>
      <c r="K192" s="16" t="s">
        <v>742</v>
      </c>
      <c r="L192" s="16" t="s">
        <v>8</v>
      </c>
      <c r="M192" s="15" t="s">
        <v>1</v>
      </c>
    </row>
    <row r="193" spans="1:14" ht="22.5" customHeight="1" x14ac:dyDescent="0.25">
      <c r="A193" s="17" t="s">
        <v>743</v>
      </c>
      <c r="B193" s="17" t="s">
        <v>656</v>
      </c>
      <c r="C193" s="16" t="s">
        <v>744</v>
      </c>
      <c r="D193" s="17" t="s">
        <v>250</v>
      </c>
      <c r="E193" s="86">
        <v>9537</v>
      </c>
      <c r="F193" s="71">
        <v>5.22</v>
      </c>
      <c r="G193" s="75">
        <v>49783.14</v>
      </c>
      <c r="H193" s="17" t="s">
        <v>745</v>
      </c>
      <c r="I193" s="17" t="s">
        <v>746</v>
      </c>
      <c r="J193" s="17" t="s">
        <v>747</v>
      </c>
      <c r="K193" s="17" t="s">
        <v>748</v>
      </c>
      <c r="L193" s="17" t="s">
        <v>6</v>
      </c>
      <c r="M193" s="15" t="s">
        <v>1</v>
      </c>
    </row>
    <row r="194" spans="1:14" ht="22.5" customHeight="1" x14ac:dyDescent="0.25">
      <c r="A194" s="16" t="s">
        <v>749</v>
      </c>
      <c r="B194" s="16" t="s">
        <v>232</v>
      </c>
      <c r="C194" s="16" t="s">
        <v>750</v>
      </c>
      <c r="D194" s="16" t="s">
        <v>122</v>
      </c>
      <c r="E194" s="85">
        <v>191250.5</v>
      </c>
      <c r="F194" s="74">
        <v>5.0644999999999998</v>
      </c>
      <c r="G194" s="76">
        <v>968588.15</v>
      </c>
      <c r="H194" s="16" t="s">
        <v>172</v>
      </c>
      <c r="I194" s="16" t="s">
        <v>751</v>
      </c>
      <c r="J194" s="16" t="s">
        <v>174</v>
      </c>
      <c r="K194" s="16" t="s">
        <v>752</v>
      </c>
      <c r="L194" s="16" t="s">
        <v>8</v>
      </c>
      <c r="M194" s="15" t="s">
        <v>1</v>
      </c>
    </row>
    <row r="195" spans="1:14" ht="22.5" customHeight="1" x14ac:dyDescent="0.25">
      <c r="A195" s="16" t="s">
        <v>753</v>
      </c>
      <c r="B195" s="16" t="s">
        <v>135</v>
      </c>
      <c r="C195" s="16" t="s">
        <v>744</v>
      </c>
      <c r="D195" s="16" t="s">
        <v>122</v>
      </c>
      <c r="E195" s="85">
        <v>59427</v>
      </c>
      <c r="F195" s="74">
        <v>4.7460000000000004</v>
      </c>
      <c r="G195" s="76">
        <v>282040.53999999998</v>
      </c>
      <c r="H195" s="16" t="s">
        <v>717</v>
      </c>
      <c r="I195" s="16" t="s">
        <v>754</v>
      </c>
      <c r="J195" s="16" t="s">
        <v>755</v>
      </c>
      <c r="K195" s="16" t="s">
        <v>316</v>
      </c>
      <c r="L195" s="16" t="s">
        <v>8</v>
      </c>
      <c r="M195" s="15" t="s">
        <v>1</v>
      </c>
    </row>
    <row r="196" spans="1:14" ht="22.5" customHeight="1" x14ac:dyDescent="0.25">
      <c r="A196" s="16" t="s">
        <v>756</v>
      </c>
      <c r="B196" s="16" t="s">
        <v>135</v>
      </c>
      <c r="C196" s="16" t="s">
        <v>757</v>
      </c>
      <c r="D196" s="16" t="s">
        <v>160</v>
      </c>
      <c r="E196" s="85">
        <v>3135</v>
      </c>
      <c r="F196" s="74">
        <v>5.4180000000000001</v>
      </c>
      <c r="G196" s="76">
        <v>16985.43</v>
      </c>
      <c r="H196" s="16" t="s">
        <v>758</v>
      </c>
      <c r="I196" s="16" t="s">
        <v>759</v>
      </c>
      <c r="J196" s="16" t="s">
        <v>760</v>
      </c>
      <c r="K196" s="16" t="s">
        <v>323</v>
      </c>
      <c r="L196" s="16" t="s">
        <v>8</v>
      </c>
      <c r="M196" s="15" t="s">
        <v>140</v>
      </c>
    </row>
    <row r="197" spans="1:14" ht="22.5" customHeight="1" x14ac:dyDescent="0.25">
      <c r="A197" s="16" t="s">
        <v>761</v>
      </c>
      <c r="B197" s="16" t="s">
        <v>135</v>
      </c>
      <c r="C197" s="16" t="s">
        <v>762</v>
      </c>
      <c r="D197" s="16" t="s">
        <v>122</v>
      </c>
      <c r="E197" s="85">
        <v>43425</v>
      </c>
      <c r="F197" s="74">
        <v>5.2539999999999996</v>
      </c>
      <c r="G197" s="76">
        <v>228154.95</v>
      </c>
      <c r="H197" s="16" t="s">
        <v>763</v>
      </c>
      <c r="I197" s="16" t="s">
        <v>764</v>
      </c>
      <c r="J197" s="16" t="s">
        <v>765</v>
      </c>
      <c r="K197" s="16" t="s">
        <v>766</v>
      </c>
      <c r="L197" s="16" t="s">
        <v>8</v>
      </c>
      <c r="M197" s="15" t="s">
        <v>1</v>
      </c>
    </row>
    <row r="198" spans="1:14" ht="22.5" customHeight="1" x14ac:dyDescent="0.25">
      <c r="A198" s="16" t="s">
        <v>767</v>
      </c>
      <c r="B198" s="16" t="s">
        <v>671</v>
      </c>
      <c r="C198" s="16" t="s">
        <v>7</v>
      </c>
      <c r="D198" s="16" t="s">
        <v>122</v>
      </c>
      <c r="E198" s="85">
        <v>258024</v>
      </c>
      <c r="F198" s="74">
        <v>5.0598000000000001</v>
      </c>
      <c r="G198" s="76">
        <v>1305549.83</v>
      </c>
      <c r="H198" s="16" t="s">
        <v>742</v>
      </c>
      <c r="I198" s="16" t="s">
        <v>768</v>
      </c>
      <c r="J198" s="16" t="s">
        <v>223</v>
      </c>
      <c r="K198" s="16" t="s">
        <v>769</v>
      </c>
      <c r="L198" s="16" t="s">
        <v>8</v>
      </c>
      <c r="M198" s="15" t="s">
        <v>1</v>
      </c>
    </row>
    <row r="199" spans="1:14" ht="20.65" customHeight="1" x14ac:dyDescent="0.25">
      <c r="A199" s="16" t="s">
        <v>770</v>
      </c>
      <c r="B199" s="16" t="s">
        <v>671</v>
      </c>
      <c r="C199" s="16" t="s">
        <v>771</v>
      </c>
      <c r="D199" s="16" t="s">
        <v>122</v>
      </c>
      <c r="E199" s="85">
        <v>47882</v>
      </c>
      <c r="F199" s="74">
        <v>4.9794999999999998</v>
      </c>
      <c r="G199" s="76">
        <v>238428.41</v>
      </c>
      <c r="H199" s="16" t="s">
        <v>772</v>
      </c>
      <c r="I199" s="16" t="s">
        <v>773</v>
      </c>
      <c r="J199" s="16" t="s">
        <v>184</v>
      </c>
      <c r="K199" s="16" t="s">
        <v>362</v>
      </c>
      <c r="L199" s="16" t="s">
        <v>8</v>
      </c>
      <c r="M199" s="15" t="s">
        <v>1</v>
      </c>
    </row>
    <row r="200" spans="1:14" ht="13.7" customHeight="1" x14ac:dyDescent="0.25">
      <c r="A200" s="64" t="s">
        <v>6</v>
      </c>
      <c r="B200" s="64" t="s">
        <v>687</v>
      </c>
      <c r="C200" s="64" t="s">
        <v>681</v>
      </c>
      <c r="D200" s="64"/>
      <c r="E200" s="83"/>
      <c r="F200" s="66"/>
      <c r="G200" s="80">
        <v>12889258.710000001</v>
      </c>
      <c r="H200" s="64"/>
      <c r="I200" s="64"/>
      <c r="J200" s="64"/>
      <c r="K200" s="64"/>
      <c r="L200" s="84"/>
      <c r="M200" s="84"/>
      <c r="N200" s="77"/>
    </row>
    <row r="201" spans="1:14" ht="17.45" customHeight="1" x14ac:dyDescent="0.25">
      <c r="E201" s="88"/>
      <c r="G201" s="72"/>
    </row>
    <row r="203" spans="1:14" ht="12.95" customHeight="1" x14ac:dyDescent="0.25">
      <c r="A203" s="78" t="s">
        <v>44</v>
      </c>
      <c r="B203" s="64" t="s">
        <v>774</v>
      </c>
      <c r="C203" s="87">
        <v>189</v>
      </c>
      <c r="D203" s="64"/>
      <c r="E203" s="79"/>
      <c r="F203" s="66"/>
      <c r="G203" s="80">
        <f>G200+G175+G171+G165</f>
        <v>16968606.040000003</v>
      </c>
      <c r="H203" s="81"/>
      <c r="I203" s="81"/>
      <c r="J203" s="81"/>
      <c r="K203" s="81"/>
      <c r="L203" s="84"/>
      <c r="M203" s="84"/>
      <c r="N203" s="77"/>
    </row>
  </sheetData>
  <autoFilter ref="A177:M200" xr:uid="{00000000-0001-0000-0000-000000000000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1FD20-5F1B-452C-86AA-6E3C7A0CBA3C}">
  <dimension ref="A1:L161"/>
  <sheetViews>
    <sheetView workbookViewId="0">
      <selection activeCell="C6" sqref="C6"/>
    </sheetView>
  </sheetViews>
  <sheetFormatPr defaultColWidth="11.85546875" defaultRowHeight="30.75" customHeight="1" x14ac:dyDescent="0.25"/>
  <cols>
    <col min="1" max="1" width="18.42578125" style="11" bestFit="1" customWidth="1"/>
    <col min="2" max="2" width="11.85546875" style="11"/>
    <col min="3" max="3" width="25.28515625" style="11" customWidth="1"/>
    <col min="4" max="4" width="11.140625" style="11" bestFit="1" customWidth="1"/>
    <col min="5" max="5" width="11.85546875" style="11"/>
    <col min="6" max="6" width="11.85546875" style="13"/>
    <col min="7" max="7" width="14" style="11" bestFit="1" customWidth="1"/>
    <col min="8" max="9" width="11.85546875" style="11"/>
    <col min="10" max="10" width="15.7109375" style="11" bestFit="1" customWidth="1"/>
    <col min="11" max="11" width="16.85546875" style="11" customWidth="1"/>
    <col min="12" max="16384" width="11.85546875" style="11"/>
  </cols>
  <sheetData>
    <row r="1" spans="1:12" ht="30.75" customHeight="1" x14ac:dyDescent="0.25">
      <c r="A1" s="14" t="s">
        <v>107</v>
      </c>
      <c r="B1" s="14" t="s">
        <v>108</v>
      </c>
      <c r="C1" s="14" t="s">
        <v>109</v>
      </c>
      <c r="D1" s="14" t="s">
        <v>110</v>
      </c>
      <c r="E1" s="91"/>
      <c r="F1" s="92" t="s">
        <v>111</v>
      </c>
      <c r="G1" s="93" t="s">
        <v>112</v>
      </c>
      <c r="H1" s="14" t="s">
        <v>113</v>
      </c>
      <c r="I1" s="14" t="s">
        <v>114</v>
      </c>
      <c r="J1" s="14" t="s">
        <v>115</v>
      </c>
      <c r="K1" s="14" t="s">
        <v>117</v>
      </c>
      <c r="L1" s="14" t="s">
        <v>118</v>
      </c>
    </row>
    <row r="2" spans="1:12" ht="30.75" customHeight="1" x14ac:dyDescent="0.25">
      <c r="A2" s="17" t="s">
        <v>119</v>
      </c>
      <c r="B2" s="17" t="s">
        <v>120</v>
      </c>
      <c r="C2" s="16" t="s">
        <v>121</v>
      </c>
      <c r="D2" s="16" t="s">
        <v>122</v>
      </c>
      <c r="E2" s="70">
        <v>2465</v>
      </c>
      <c r="F2" s="71">
        <v>4.9020000000000001</v>
      </c>
      <c r="G2" s="70">
        <v>12083.43</v>
      </c>
      <c r="H2" s="17" t="s">
        <v>123</v>
      </c>
      <c r="I2" s="17" t="s">
        <v>124</v>
      </c>
      <c r="J2" s="17" t="s">
        <v>125</v>
      </c>
      <c r="K2" s="16" t="s">
        <v>106</v>
      </c>
      <c r="L2" s="15" t="s">
        <v>1</v>
      </c>
    </row>
    <row r="3" spans="1:12" ht="30.75" customHeight="1" x14ac:dyDescent="0.25">
      <c r="A3" s="16" t="s">
        <v>127</v>
      </c>
      <c r="B3" s="16" t="s">
        <v>128</v>
      </c>
      <c r="C3" s="16" t="s">
        <v>129</v>
      </c>
      <c r="D3" s="16" t="s">
        <v>122</v>
      </c>
      <c r="E3" s="73">
        <v>7955</v>
      </c>
      <c r="F3" s="74">
        <v>4.9645000000000001</v>
      </c>
      <c r="G3" s="73">
        <v>39492.589999999997</v>
      </c>
      <c r="H3" s="16" t="s">
        <v>130</v>
      </c>
      <c r="I3" s="16" t="s">
        <v>131</v>
      </c>
      <c r="J3" s="16" t="s">
        <v>132</v>
      </c>
      <c r="K3" s="16" t="s">
        <v>0</v>
      </c>
      <c r="L3" s="15" t="s">
        <v>1</v>
      </c>
    </row>
    <row r="4" spans="1:12" ht="30.75" customHeight="1" x14ac:dyDescent="0.25">
      <c r="A4" s="16" t="s">
        <v>134</v>
      </c>
      <c r="B4" s="16" t="s">
        <v>135</v>
      </c>
      <c r="C4" s="16" t="s">
        <v>136</v>
      </c>
      <c r="D4" s="16" t="s">
        <v>122</v>
      </c>
      <c r="E4" s="73">
        <v>800</v>
      </c>
      <c r="F4" s="74">
        <v>5.18</v>
      </c>
      <c r="G4" s="73">
        <v>4144</v>
      </c>
      <c r="H4" s="16" t="s">
        <v>137</v>
      </c>
      <c r="I4" s="16" t="s">
        <v>138</v>
      </c>
      <c r="J4" s="16" t="s">
        <v>139</v>
      </c>
      <c r="K4" s="16" t="s">
        <v>0</v>
      </c>
      <c r="L4" s="15" t="s">
        <v>140</v>
      </c>
    </row>
    <row r="5" spans="1:12" ht="30.75" customHeight="1" x14ac:dyDescent="0.25">
      <c r="A5" s="16" t="s">
        <v>141</v>
      </c>
      <c r="B5" s="16" t="s">
        <v>128</v>
      </c>
      <c r="C5" s="16" t="s">
        <v>142</v>
      </c>
      <c r="D5" s="16" t="s">
        <v>122</v>
      </c>
      <c r="E5" s="73">
        <v>33609</v>
      </c>
      <c r="F5" s="74">
        <v>5.1950000000000003</v>
      </c>
      <c r="G5" s="73">
        <v>174598.75</v>
      </c>
      <c r="H5" s="16" t="s">
        <v>143</v>
      </c>
      <c r="I5" s="16" t="s">
        <v>144</v>
      </c>
      <c r="J5" s="16" t="s">
        <v>145</v>
      </c>
      <c r="K5" s="16" t="s">
        <v>0</v>
      </c>
      <c r="L5" s="15" t="s">
        <v>1</v>
      </c>
    </row>
    <row r="6" spans="1:12" ht="30.75" customHeight="1" x14ac:dyDescent="0.25">
      <c r="A6" s="16" t="s">
        <v>146</v>
      </c>
      <c r="B6" s="16" t="s">
        <v>128</v>
      </c>
      <c r="C6" s="16" t="s">
        <v>147</v>
      </c>
      <c r="D6" s="16" t="s">
        <v>122</v>
      </c>
      <c r="E6" s="73">
        <v>20707.63</v>
      </c>
      <c r="F6" s="74">
        <v>4.8849999999999998</v>
      </c>
      <c r="G6" s="73">
        <v>101156.77</v>
      </c>
      <c r="H6" s="16" t="s">
        <v>148</v>
      </c>
      <c r="I6" s="16" t="s">
        <v>149</v>
      </c>
      <c r="J6" s="16" t="s">
        <v>150</v>
      </c>
      <c r="K6" s="16" t="s">
        <v>0</v>
      </c>
      <c r="L6" s="15" t="s">
        <v>1</v>
      </c>
    </row>
    <row r="7" spans="1:12" ht="30.75" customHeight="1" x14ac:dyDescent="0.25">
      <c r="A7" s="16" t="s">
        <v>151</v>
      </c>
      <c r="B7" s="16" t="s">
        <v>152</v>
      </c>
      <c r="C7" s="16" t="s">
        <v>153</v>
      </c>
      <c r="D7" s="16" t="s">
        <v>122</v>
      </c>
      <c r="E7" s="73">
        <v>344</v>
      </c>
      <c r="F7" s="74">
        <v>5.16</v>
      </c>
      <c r="G7" s="73">
        <v>1775.04</v>
      </c>
      <c r="H7" s="16" t="s">
        <v>154</v>
      </c>
      <c r="I7" s="16" t="s">
        <v>155</v>
      </c>
      <c r="J7" s="16" t="s">
        <v>156</v>
      </c>
      <c r="K7" s="16" t="s">
        <v>0</v>
      </c>
      <c r="L7" s="15" t="s">
        <v>1</v>
      </c>
    </row>
    <row r="8" spans="1:12" ht="30.75" customHeight="1" x14ac:dyDescent="0.25">
      <c r="A8" s="16" t="s">
        <v>157</v>
      </c>
      <c r="B8" s="16" t="s">
        <v>158</v>
      </c>
      <c r="C8" s="16" t="s">
        <v>159</v>
      </c>
      <c r="D8" s="16" t="s">
        <v>160</v>
      </c>
      <c r="E8" s="73">
        <v>130</v>
      </c>
      <c r="F8" s="74">
        <v>5.3680000000000003</v>
      </c>
      <c r="G8" s="73">
        <v>697.84</v>
      </c>
      <c r="H8" s="16" t="s">
        <v>161</v>
      </c>
      <c r="I8" s="16" t="s">
        <v>162</v>
      </c>
      <c r="J8" s="16" t="s">
        <v>163</v>
      </c>
      <c r="K8" s="16" t="s">
        <v>0</v>
      </c>
      <c r="L8" s="15" t="s">
        <v>140</v>
      </c>
    </row>
    <row r="9" spans="1:12" ht="30.75" customHeight="1" x14ac:dyDescent="0.25">
      <c r="A9" s="16" t="s">
        <v>164</v>
      </c>
      <c r="B9" s="16" t="s">
        <v>165</v>
      </c>
      <c r="C9" s="16" t="s">
        <v>166</v>
      </c>
      <c r="D9" s="16" t="s">
        <v>122</v>
      </c>
      <c r="E9" s="73">
        <v>300</v>
      </c>
      <c r="F9" s="74">
        <v>5.22</v>
      </c>
      <c r="G9" s="73">
        <v>1566</v>
      </c>
      <c r="H9" s="16" t="s">
        <v>167</v>
      </c>
      <c r="I9" s="16" t="s">
        <v>168</v>
      </c>
      <c r="J9" s="16" t="s">
        <v>169</v>
      </c>
      <c r="K9" s="16" t="s">
        <v>0</v>
      </c>
      <c r="L9" s="15" t="s">
        <v>1</v>
      </c>
    </row>
    <row r="10" spans="1:12" ht="30.75" customHeight="1" x14ac:dyDescent="0.25">
      <c r="A10" s="16" t="s">
        <v>170</v>
      </c>
      <c r="B10" s="16" t="s">
        <v>135</v>
      </c>
      <c r="C10" s="16" t="s">
        <v>171</v>
      </c>
      <c r="D10" s="16" t="s">
        <v>160</v>
      </c>
      <c r="E10" s="73">
        <v>250</v>
      </c>
      <c r="F10" s="74">
        <v>5.5679999999999996</v>
      </c>
      <c r="G10" s="73">
        <v>1392</v>
      </c>
      <c r="H10" s="16" t="s">
        <v>172</v>
      </c>
      <c r="I10" s="16" t="s">
        <v>173</v>
      </c>
      <c r="J10" s="16" t="s">
        <v>174</v>
      </c>
      <c r="K10" s="16" t="s">
        <v>0</v>
      </c>
      <c r="L10" s="15" t="s">
        <v>140</v>
      </c>
    </row>
    <row r="11" spans="1:12" ht="30.75" customHeight="1" x14ac:dyDescent="0.25">
      <c r="A11" s="16" t="s">
        <v>175</v>
      </c>
      <c r="B11" s="16" t="s">
        <v>176</v>
      </c>
      <c r="C11" s="16" t="s">
        <v>177</v>
      </c>
      <c r="D11" s="16" t="s">
        <v>160</v>
      </c>
      <c r="E11" s="73">
        <v>100</v>
      </c>
      <c r="F11" s="74">
        <v>5.4180000000000001</v>
      </c>
      <c r="G11" s="73">
        <v>541.79999999999995</v>
      </c>
      <c r="H11" s="16" t="s">
        <v>178</v>
      </c>
      <c r="I11" s="16" t="s">
        <v>179</v>
      </c>
      <c r="J11" s="16" t="s">
        <v>180</v>
      </c>
      <c r="K11" s="16" t="s">
        <v>0</v>
      </c>
      <c r="L11" s="15" t="s">
        <v>1</v>
      </c>
    </row>
    <row r="12" spans="1:12" ht="30.75" customHeight="1" x14ac:dyDescent="0.25">
      <c r="A12" s="16" t="s">
        <v>187</v>
      </c>
      <c r="B12" s="16" t="s">
        <v>158</v>
      </c>
      <c r="C12" s="16" t="s">
        <v>188</v>
      </c>
      <c r="D12" s="16" t="s">
        <v>122</v>
      </c>
      <c r="E12" s="73">
        <v>1400</v>
      </c>
      <c r="F12" s="74">
        <v>5.2409999999999997</v>
      </c>
      <c r="G12" s="73">
        <v>7337.4</v>
      </c>
      <c r="H12" s="16" t="s">
        <v>189</v>
      </c>
      <c r="I12" s="16" t="s">
        <v>190</v>
      </c>
      <c r="J12" s="16" t="s">
        <v>191</v>
      </c>
      <c r="K12" s="16" t="s">
        <v>0</v>
      </c>
      <c r="L12" s="15" t="s">
        <v>140</v>
      </c>
    </row>
    <row r="13" spans="1:12" ht="30.75" customHeight="1" x14ac:dyDescent="0.25">
      <c r="A13" s="16" t="s">
        <v>192</v>
      </c>
      <c r="B13" s="16" t="s">
        <v>158</v>
      </c>
      <c r="C13" s="16" t="s">
        <v>193</v>
      </c>
      <c r="D13" s="16" t="s">
        <v>160</v>
      </c>
      <c r="E13" s="73">
        <v>460</v>
      </c>
      <c r="F13" s="74">
        <v>5.6280000000000001</v>
      </c>
      <c r="G13" s="73">
        <v>2588.88</v>
      </c>
      <c r="H13" s="16" t="s">
        <v>189</v>
      </c>
      <c r="I13" s="16" t="s">
        <v>194</v>
      </c>
      <c r="J13" s="16" t="s">
        <v>191</v>
      </c>
      <c r="K13" s="16" t="s">
        <v>0</v>
      </c>
      <c r="L13" s="15" t="s">
        <v>140</v>
      </c>
    </row>
    <row r="14" spans="1:12" ht="30.75" customHeight="1" x14ac:dyDescent="0.25">
      <c r="A14" s="16" t="s">
        <v>195</v>
      </c>
      <c r="B14" s="16" t="s">
        <v>158</v>
      </c>
      <c r="C14" s="16" t="s">
        <v>196</v>
      </c>
      <c r="D14" s="16" t="s">
        <v>122</v>
      </c>
      <c r="E14" s="73">
        <v>462</v>
      </c>
      <c r="F14" s="74">
        <v>5.03</v>
      </c>
      <c r="G14" s="73">
        <v>2323.86</v>
      </c>
      <c r="H14" s="16" t="s">
        <v>197</v>
      </c>
      <c r="I14" s="16" t="s">
        <v>198</v>
      </c>
      <c r="J14" s="16" t="s">
        <v>199</v>
      </c>
      <c r="K14" s="16" t="s">
        <v>0</v>
      </c>
      <c r="L14" s="15" t="s">
        <v>140</v>
      </c>
    </row>
    <row r="15" spans="1:12" ht="30.75" customHeight="1" x14ac:dyDescent="0.25">
      <c r="A15" s="16" t="s">
        <v>200</v>
      </c>
      <c r="B15" s="16" t="s">
        <v>201</v>
      </c>
      <c r="C15" s="16" t="s">
        <v>202</v>
      </c>
      <c r="D15" s="16" t="s">
        <v>160</v>
      </c>
      <c r="E15" s="73">
        <v>7500</v>
      </c>
      <c r="F15" s="74">
        <v>5.2350000000000003</v>
      </c>
      <c r="G15" s="73">
        <v>39262.5</v>
      </c>
      <c r="H15" s="16" t="s">
        <v>203</v>
      </c>
      <c r="I15" s="16" t="s">
        <v>204</v>
      </c>
      <c r="J15" s="16" t="s">
        <v>205</v>
      </c>
      <c r="K15" s="16" t="s">
        <v>0</v>
      </c>
      <c r="L15" s="15" t="s">
        <v>1</v>
      </c>
    </row>
    <row r="16" spans="1:12" ht="30.75" customHeight="1" x14ac:dyDescent="0.25">
      <c r="A16" s="16" t="s">
        <v>206</v>
      </c>
      <c r="B16" s="16" t="s">
        <v>201</v>
      </c>
      <c r="C16" s="16" t="s">
        <v>4</v>
      </c>
      <c r="D16" s="16" t="s">
        <v>160</v>
      </c>
      <c r="E16" s="73">
        <v>2850</v>
      </c>
      <c r="F16" s="74">
        <v>5.4044999999999996</v>
      </c>
      <c r="G16" s="73">
        <v>15402.82</v>
      </c>
      <c r="H16" s="16" t="s">
        <v>207</v>
      </c>
      <c r="I16" s="16" t="s">
        <v>208</v>
      </c>
      <c r="J16" s="16" t="s">
        <v>209</v>
      </c>
      <c r="K16" s="16" t="s">
        <v>0</v>
      </c>
      <c r="L16" s="15" t="s">
        <v>1</v>
      </c>
    </row>
    <row r="17" spans="1:12" ht="30.75" customHeight="1" x14ac:dyDescent="0.25">
      <c r="A17" s="16" t="s">
        <v>210</v>
      </c>
      <c r="B17" s="16" t="s">
        <v>2</v>
      </c>
      <c r="C17" s="16" t="s">
        <v>211</v>
      </c>
      <c r="D17" s="16" t="s">
        <v>160</v>
      </c>
      <c r="E17" s="73">
        <v>1500</v>
      </c>
      <c r="F17" s="74">
        <v>5.5330000000000004</v>
      </c>
      <c r="G17" s="73">
        <v>8299.5</v>
      </c>
      <c r="H17" s="16" t="s">
        <v>212</v>
      </c>
      <c r="I17" s="16" t="s">
        <v>213</v>
      </c>
      <c r="J17" s="16" t="s">
        <v>172</v>
      </c>
      <c r="K17" s="16" t="s">
        <v>0</v>
      </c>
      <c r="L17" s="15" t="s">
        <v>1</v>
      </c>
    </row>
    <row r="18" spans="1:12" ht="30.75" customHeight="1" x14ac:dyDescent="0.25">
      <c r="A18" s="16" t="s">
        <v>214</v>
      </c>
      <c r="B18" s="16" t="s">
        <v>215</v>
      </c>
      <c r="C18" s="16" t="s">
        <v>216</v>
      </c>
      <c r="D18" s="16" t="s">
        <v>160</v>
      </c>
      <c r="E18" s="73">
        <v>165</v>
      </c>
      <c r="F18" s="74">
        <v>5.4459999999999997</v>
      </c>
      <c r="G18" s="73">
        <v>898.59</v>
      </c>
      <c r="H18" s="16" t="s">
        <v>217</v>
      </c>
      <c r="I18" s="16" t="s">
        <v>218</v>
      </c>
      <c r="J18" s="16" t="s">
        <v>219</v>
      </c>
      <c r="K18" s="16" t="s">
        <v>0</v>
      </c>
      <c r="L18" s="15" t="s">
        <v>1</v>
      </c>
    </row>
    <row r="19" spans="1:12" ht="30.75" customHeight="1" x14ac:dyDescent="0.25">
      <c r="A19" s="16" t="s">
        <v>220</v>
      </c>
      <c r="B19" s="16" t="s">
        <v>221</v>
      </c>
      <c r="C19" s="16" t="s">
        <v>222</v>
      </c>
      <c r="D19" s="16" t="s">
        <v>122</v>
      </c>
      <c r="E19" s="73">
        <v>200</v>
      </c>
      <c r="F19" s="74">
        <v>4.9984999999999999</v>
      </c>
      <c r="G19" s="73">
        <v>999.7</v>
      </c>
      <c r="H19" s="16" t="s">
        <v>223</v>
      </c>
      <c r="I19" s="16" t="s">
        <v>224</v>
      </c>
      <c r="J19" s="16" t="s">
        <v>225</v>
      </c>
      <c r="K19" s="16" t="s">
        <v>0</v>
      </c>
      <c r="L19" s="15" t="s">
        <v>1</v>
      </c>
    </row>
    <row r="20" spans="1:12" ht="30.75" customHeight="1" x14ac:dyDescent="0.25">
      <c r="A20" s="16" t="s">
        <v>226</v>
      </c>
      <c r="B20" s="16" t="s">
        <v>221</v>
      </c>
      <c r="C20" s="16" t="s">
        <v>227</v>
      </c>
      <c r="D20" s="16" t="s">
        <v>122</v>
      </c>
      <c r="E20" s="73">
        <v>1773.75</v>
      </c>
      <c r="F20" s="74">
        <v>4.8863000000000003</v>
      </c>
      <c r="G20" s="73">
        <v>8667.07</v>
      </c>
      <c r="H20" s="16" t="s">
        <v>228</v>
      </c>
      <c r="I20" s="16" t="s">
        <v>229</v>
      </c>
      <c r="J20" s="16" t="s">
        <v>230</v>
      </c>
      <c r="K20" s="16" t="s">
        <v>0</v>
      </c>
      <c r="L20" s="15" t="s">
        <v>1</v>
      </c>
    </row>
    <row r="21" spans="1:12" ht="30.75" customHeight="1" x14ac:dyDescent="0.25">
      <c r="A21" s="16" t="s">
        <v>231</v>
      </c>
      <c r="B21" s="16" t="s">
        <v>232</v>
      </c>
      <c r="C21" s="16" t="s">
        <v>227</v>
      </c>
      <c r="D21" s="16" t="s">
        <v>122</v>
      </c>
      <c r="E21" s="73">
        <v>2080</v>
      </c>
      <c r="F21" s="74">
        <v>4.8994999999999997</v>
      </c>
      <c r="G21" s="73">
        <v>10190.959999999999</v>
      </c>
      <c r="H21" s="16" t="s">
        <v>233</v>
      </c>
      <c r="I21" s="16" t="s">
        <v>234</v>
      </c>
      <c r="J21" s="16" t="s">
        <v>235</v>
      </c>
      <c r="K21" s="16" t="s">
        <v>0</v>
      </c>
      <c r="L21" s="15" t="s">
        <v>1</v>
      </c>
    </row>
    <row r="22" spans="1:12" ht="30.75" customHeight="1" x14ac:dyDescent="0.25">
      <c r="A22" s="16" t="s">
        <v>236</v>
      </c>
      <c r="B22" s="16" t="s">
        <v>232</v>
      </c>
      <c r="C22" s="16" t="s">
        <v>227</v>
      </c>
      <c r="D22" s="16" t="s">
        <v>122</v>
      </c>
      <c r="E22" s="73">
        <v>3225</v>
      </c>
      <c r="F22" s="74">
        <v>4.8994999999999997</v>
      </c>
      <c r="G22" s="73">
        <v>15800.88</v>
      </c>
      <c r="H22" s="16" t="s">
        <v>233</v>
      </c>
      <c r="I22" s="16" t="s">
        <v>237</v>
      </c>
      <c r="J22" s="16" t="s">
        <v>235</v>
      </c>
      <c r="K22" s="16" t="s">
        <v>0</v>
      </c>
      <c r="L22" s="15" t="s">
        <v>1</v>
      </c>
    </row>
    <row r="23" spans="1:12" ht="30.75" customHeight="1" x14ac:dyDescent="0.25">
      <c r="A23" s="16" t="s">
        <v>238</v>
      </c>
      <c r="B23" s="16" t="s">
        <v>232</v>
      </c>
      <c r="C23" s="16" t="s">
        <v>147</v>
      </c>
      <c r="D23" s="16" t="s">
        <v>122</v>
      </c>
      <c r="E23" s="73">
        <v>3900</v>
      </c>
      <c r="F23" s="74">
        <v>5.0797999999999996</v>
      </c>
      <c r="G23" s="73">
        <v>19811.22</v>
      </c>
      <c r="H23" s="16" t="s">
        <v>239</v>
      </c>
      <c r="I23" s="16" t="s">
        <v>240</v>
      </c>
      <c r="J23" s="16" t="s">
        <v>241</v>
      </c>
      <c r="K23" s="16" t="s">
        <v>0</v>
      </c>
      <c r="L23" s="15" t="s">
        <v>1</v>
      </c>
    </row>
    <row r="24" spans="1:12" ht="30.75" customHeight="1" x14ac:dyDescent="0.25">
      <c r="A24" s="16" t="s">
        <v>242</v>
      </c>
      <c r="B24" s="16" t="s">
        <v>232</v>
      </c>
      <c r="C24" s="16" t="s">
        <v>3</v>
      </c>
      <c r="D24" s="16" t="s">
        <v>243</v>
      </c>
      <c r="E24" s="73">
        <v>2600</v>
      </c>
      <c r="F24" s="74">
        <v>5.4390000000000001</v>
      </c>
      <c r="G24" s="73">
        <v>14141.4</v>
      </c>
      <c r="H24" s="16" t="s">
        <v>244</v>
      </c>
      <c r="I24" s="16" t="s">
        <v>245</v>
      </c>
      <c r="J24" s="16" t="s">
        <v>246</v>
      </c>
      <c r="K24" s="16" t="s">
        <v>0</v>
      </c>
      <c r="L24" s="15" t="s">
        <v>1</v>
      </c>
    </row>
    <row r="25" spans="1:12" ht="30.75" customHeight="1" x14ac:dyDescent="0.25">
      <c r="A25" s="16" t="s">
        <v>247</v>
      </c>
      <c r="B25" s="16" t="s">
        <v>232</v>
      </c>
      <c r="C25" s="16" t="s">
        <v>147</v>
      </c>
      <c r="D25" s="16" t="s">
        <v>122</v>
      </c>
      <c r="E25" s="73">
        <v>4500</v>
      </c>
      <c r="F25" s="74">
        <v>4.8460000000000001</v>
      </c>
      <c r="G25" s="73">
        <v>21807</v>
      </c>
      <c r="H25" s="16" t="s">
        <v>230</v>
      </c>
      <c r="I25" s="16" t="s">
        <v>248</v>
      </c>
      <c r="J25" s="16" t="s">
        <v>246</v>
      </c>
      <c r="K25" s="16" t="s">
        <v>0</v>
      </c>
      <c r="L25" s="15" t="s">
        <v>1</v>
      </c>
    </row>
    <row r="26" spans="1:12" ht="30.75" customHeight="1" x14ac:dyDescent="0.25">
      <c r="A26" s="17" t="s">
        <v>249</v>
      </c>
      <c r="B26" s="17" t="s">
        <v>120</v>
      </c>
      <c r="C26" s="16" t="s">
        <v>3</v>
      </c>
      <c r="D26" s="17" t="s">
        <v>250</v>
      </c>
      <c r="E26" s="70">
        <v>2286.4</v>
      </c>
      <c r="F26" s="71">
        <v>4.8994999999999997</v>
      </c>
      <c r="G26" s="70">
        <v>11202.21</v>
      </c>
      <c r="H26" s="17" t="s">
        <v>251</v>
      </c>
      <c r="I26" s="17" t="s">
        <v>252</v>
      </c>
      <c r="J26" s="17" t="s">
        <v>253</v>
      </c>
      <c r="K26" s="17" t="s">
        <v>106</v>
      </c>
      <c r="L26" s="15" t="s">
        <v>1</v>
      </c>
    </row>
    <row r="27" spans="1:12" ht="30.75" customHeight="1" x14ac:dyDescent="0.25">
      <c r="A27" s="16" t="s">
        <v>254</v>
      </c>
      <c r="B27" s="16" t="s">
        <v>232</v>
      </c>
      <c r="C27" s="16" t="s">
        <v>3</v>
      </c>
      <c r="D27" s="16" t="s">
        <v>243</v>
      </c>
      <c r="E27" s="73">
        <v>2700</v>
      </c>
      <c r="F27" s="74">
        <v>5.6349999999999998</v>
      </c>
      <c r="G27" s="73">
        <v>15214.5</v>
      </c>
      <c r="H27" s="16" t="s">
        <v>154</v>
      </c>
      <c r="I27" s="16" t="s">
        <v>255</v>
      </c>
      <c r="J27" s="16" t="s">
        <v>156</v>
      </c>
      <c r="K27" s="16" t="s">
        <v>0</v>
      </c>
      <c r="L27" s="15" t="s">
        <v>1</v>
      </c>
    </row>
    <row r="28" spans="1:12" ht="30.75" customHeight="1" x14ac:dyDescent="0.25">
      <c r="A28" s="16" t="s">
        <v>256</v>
      </c>
      <c r="B28" s="16" t="s">
        <v>232</v>
      </c>
      <c r="C28" s="16" t="s">
        <v>3</v>
      </c>
      <c r="D28" s="16" t="s">
        <v>243</v>
      </c>
      <c r="E28" s="73">
        <v>2430</v>
      </c>
      <c r="F28" s="74">
        <v>5.6349999999999998</v>
      </c>
      <c r="G28" s="73">
        <v>13693.05</v>
      </c>
      <c r="H28" s="16" t="s">
        <v>154</v>
      </c>
      <c r="I28" s="16" t="s">
        <v>257</v>
      </c>
      <c r="J28" s="16" t="s">
        <v>156</v>
      </c>
      <c r="K28" s="16" t="s">
        <v>0</v>
      </c>
      <c r="L28" s="15" t="s">
        <v>1</v>
      </c>
    </row>
    <row r="29" spans="1:12" ht="30.75" customHeight="1" x14ac:dyDescent="0.25">
      <c r="A29" s="16" t="s">
        <v>258</v>
      </c>
      <c r="B29" s="16" t="s">
        <v>232</v>
      </c>
      <c r="C29" s="16" t="s">
        <v>147</v>
      </c>
      <c r="D29" s="16" t="s">
        <v>122</v>
      </c>
      <c r="E29" s="73">
        <v>1200</v>
      </c>
      <c r="F29" s="74">
        <v>4.84</v>
      </c>
      <c r="G29" s="73">
        <v>5808</v>
      </c>
      <c r="H29" s="16" t="s">
        <v>259</v>
      </c>
      <c r="I29" s="16" t="s">
        <v>260</v>
      </c>
      <c r="J29" s="16" t="s">
        <v>261</v>
      </c>
      <c r="K29" s="16" t="s">
        <v>0</v>
      </c>
      <c r="L29" s="15" t="s">
        <v>1</v>
      </c>
    </row>
    <row r="30" spans="1:12" ht="30.75" customHeight="1" x14ac:dyDescent="0.25">
      <c r="A30" s="16" t="s">
        <v>262</v>
      </c>
      <c r="B30" s="16" t="s">
        <v>232</v>
      </c>
      <c r="C30" s="16" t="s">
        <v>147</v>
      </c>
      <c r="D30" s="16" t="s">
        <v>122</v>
      </c>
      <c r="E30" s="73">
        <v>2000</v>
      </c>
      <c r="F30" s="74">
        <v>4.84</v>
      </c>
      <c r="G30" s="73">
        <v>9680</v>
      </c>
      <c r="H30" s="16" t="s">
        <v>259</v>
      </c>
      <c r="I30" s="16" t="s">
        <v>263</v>
      </c>
      <c r="J30" s="16" t="s">
        <v>261</v>
      </c>
      <c r="K30" s="16" t="s">
        <v>0</v>
      </c>
      <c r="L30" s="15" t="s">
        <v>1</v>
      </c>
    </row>
    <row r="31" spans="1:12" ht="30.75" customHeight="1" x14ac:dyDescent="0.25">
      <c r="A31" s="16" t="s">
        <v>264</v>
      </c>
      <c r="B31" s="16" t="s">
        <v>265</v>
      </c>
      <c r="C31" s="16" t="s">
        <v>227</v>
      </c>
      <c r="D31" s="16" t="s">
        <v>122</v>
      </c>
      <c r="E31" s="73">
        <v>8385</v>
      </c>
      <c r="F31" s="74">
        <v>5.2089999999999996</v>
      </c>
      <c r="G31" s="73">
        <v>43677.46</v>
      </c>
      <c r="H31" s="16" t="s">
        <v>266</v>
      </c>
      <c r="I31" s="16" t="s">
        <v>267</v>
      </c>
      <c r="J31" s="16" t="s">
        <v>268</v>
      </c>
      <c r="K31" s="16" t="s">
        <v>0</v>
      </c>
      <c r="L31" s="15" t="s">
        <v>1</v>
      </c>
    </row>
    <row r="32" spans="1:12" ht="30.75" customHeight="1" x14ac:dyDescent="0.25">
      <c r="A32" s="16" t="s">
        <v>269</v>
      </c>
      <c r="B32" s="16" t="s">
        <v>265</v>
      </c>
      <c r="C32" s="16" t="s">
        <v>270</v>
      </c>
      <c r="D32" s="16" t="s">
        <v>122</v>
      </c>
      <c r="E32" s="73">
        <v>2750</v>
      </c>
      <c r="F32" s="74">
        <v>5.2220000000000004</v>
      </c>
      <c r="G32" s="73">
        <v>14360.5</v>
      </c>
      <c r="H32" s="16" t="s">
        <v>268</v>
      </c>
      <c r="I32" s="16" t="s">
        <v>271</v>
      </c>
      <c r="J32" s="16" t="s">
        <v>272</v>
      </c>
      <c r="K32" s="16" t="s">
        <v>0</v>
      </c>
      <c r="L32" s="15" t="s">
        <v>1</v>
      </c>
    </row>
    <row r="33" spans="1:12" ht="30.75" customHeight="1" x14ac:dyDescent="0.25">
      <c r="A33" s="16" t="s">
        <v>273</v>
      </c>
      <c r="B33" s="16" t="s">
        <v>265</v>
      </c>
      <c r="C33" s="16" t="s">
        <v>274</v>
      </c>
      <c r="D33" s="16" t="s">
        <v>160</v>
      </c>
      <c r="E33" s="73">
        <v>140</v>
      </c>
      <c r="F33" s="74">
        <v>5.8920000000000003</v>
      </c>
      <c r="G33" s="73">
        <v>824.88</v>
      </c>
      <c r="H33" s="16" t="s">
        <v>275</v>
      </c>
      <c r="I33" s="16" t="s">
        <v>276</v>
      </c>
      <c r="J33" s="16" t="s">
        <v>277</v>
      </c>
      <c r="K33" s="16" t="s">
        <v>0</v>
      </c>
      <c r="L33" s="15" t="s">
        <v>1</v>
      </c>
    </row>
    <row r="34" spans="1:12" ht="30.75" customHeight="1" x14ac:dyDescent="0.25">
      <c r="A34" s="16" t="s">
        <v>278</v>
      </c>
      <c r="B34" s="16" t="s">
        <v>265</v>
      </c>
      <c r="C34" s="16" t="s">
        <v>279</v>
      </c>
      <c r="D34" s="16" t="s">
        <v>122</v>
      </c>
      <c r="E34" s="73">
        <v>993</v>
      </c>
      <c r="F34" s="74">
        <v>5.2220000000000004</v>
      </c>
      <c r="G34" s="73">
        <v>5185.4399999999996</v>
      </c>
      <c r="H34" s="16" t="s">
        <v>268</v>
      </c>
      <c r="I34" s="16" t="s">
        <v>280</v>
      </c>
      <c r="J34" s="16" t="s">
        <v>272</v>
      </c>
      <c r="K34" s="16" t="s">
        <v>0</v>
      </c>
      <c r="L34" s="15" t="s">
        <v>1</v>
      </c>
    </row>
    <row r="35" spans="1:12" ht="30.75" customHeight="1" x14ac:dyDescent="0.25">
      <c r="A35" s="16" t="s">
        <v>281</v>
      </c>
      <c r="B35" s="16" t="s">
        <v>265</v>
      </c>
      <c r="C35" s="16" t="s">
        <v>282</v>
      </c>
      <c r="D35" s="16" t="s">
        <v>122</v>
      </c>
      <c r="E35" s="73">
        <v>1805</v>
      </c>
      <c r="F35" s="74">
        <v>5.2539999999999996</v>
      </c>
      <c r="G35" s="73">
        <v>9483.4699999999993</v>
      </c>
      <c r="H35" s="16" t="s">
        <v>283</v>
      </c>
      <c r="I35" s="16" t="s">
        <v>284</v>
      </c>
      <c r="J35" s="16" t="s">
        <v>285</v>
      </c>
      <c r="K35" s="16" t="s">
        <v>0</v>
      </c>
      <c r="L35" s="15" t="s">
        <v>1</v>
      </c>
    </row>
    <row r="36" spans="1:12" ht="30.75" customHeight="1" x14ac:dyDescent="0.25">
      <c r="A36" s="16" t="s">
        <v>286</v>
      </c>
      <c r="B36" s="16" t="s">
        <v>265</v>
      </c>
      <c r="C36" s="16" t="s">
        <v>147</v>
      </c>
      <c r="D36" s="16" t="s">
        <v>122</v>
      </c>
      <c r="E36" s="73">
        <v>5650</v>
      </c>
      <c r="F36" s="74">
        <v>5.0179999999999998</v>
      </c>
      <c r="G36" s="73">
        <v>28351.7</v>
      </c>
      <c r="H36" s="16" t="s">
        <v>287</v>
      </c>
      <c r="I36" s="16" t="s">
        <v>288</v>
      </c>
      <c r="J36" s="16" t="s">
        <v>289</v>
      </c>
      <c r="K36" s="16" t="s">
        <v>0</v>
      </c>
      <c r="L36" s="15" t="s">
        <v>1</v>
      </c>
    </row>
    <row r="37" spans="1:12" ht="30.75" customHeight="1" x14ac:dyDescent="0.25">
      <c r="A37" s="16" t="s">
        <v>290</v>
      </c>
      <c r="B37" s="16" t="s">
        <v>265</v>
      </c>
      <c r="C37" s="16" t="s">
        <v>222</v>
      </c>
      <c r="D37" s="16" t="s">
        <v>122</v>
      </c>
      <c r="E37" s="73">
        <v>1125</v>
      </c>
      <c r="F37" s="74">
        <v>4.9279999999999999</v>
      </c>
      <c r="G37" s="73">
        <v>5544</v>
      </c>
      <c r="H37" s="16" t="s">
        <v>180</v>
      </c>
      <c r="I37" s="16" t="s">
        <v>291</v>
      </c>
      <c r="J37" s="16" t="s">
        <v>292</v>
      </c>
      <c r="K37" s="16" t="s">
        <v>0</v>
      </c>
      <c r="L37" s="15" t="s">
        <v>1</v>
      </c>
    </row>
    <row r="38" spans="1:12" ht="30.75" customHeight="1" x14ac:dyDescent="0.25">
      <c r="A38" s="16" t="s">
        <v>293</v>
      </c>
      <c r="B38" s="16" t="s">
        <v>265</v>
      </c>
      <c r="C38" s="16" t="s">
        <v>3</v>
      </c>
      <c r="D38" s="16" t="s">
        <v>243</v>
      </c>
      <c r="E38" s="73">
        <v>24550</v>
      </c>
      <c r="F38" s="74">
        <v>5.3775000000000004</v>
      </c>
      <c r="G38" s="73">
        <v>132017.62</v>
      </c>
      <c r="H38" s="16" t="s">
        <v>294</v>
      </c>
      <c r="I38" s="16" t="s">
        <v>295</v>
      </c>
      <c r="J38" s="16" t="s">
        <v>296</v>
      </c>
      <c r="K38" s="16" t="s">
        <v>0</v>
      </c>
      <c r="L38" s="15" t="s">
        <v>1</v>
      </c>
    </row>
    <row r="39" spans="1:12" ht="30.75" customHeight="1" x14ac:dyDescent="0.25">
      <c r="A39" s="16" t="s">
        <v>297</v>
      </c>
      <c r="B39" s="16" t="s">
        <v>265</v>
      </c>
      <c r="C39" s="16" t="s">
        <v>298</v>
      </c>
      <c r="D39" s="16" t="s">
        <v>122</v>
      </c>
      <c r="E39" s="73">
        <v>2865</v>
      </c>
      <c r="F39" s="74">
        <v>4.875</v>
      </c>
      <c r="G39" s="73">
        <v>13966.87</v>
      </c>
      <c r="H39" s="16" t="s">
        <v>299</v>
      </c>
      <c r="I39" s="16" t="s">
        <v>300</v>
      </c>
      <c r="J39" s="16" t="s">
        <v>244</v>
      </c>
      <c r="K39" s="16" t="s">
        <v>0</v>
      </c>
      <c r="L39" s="15" t="s">
        <v>1</v>
      </c>
    </row>
    <row r="40" spans="1:12" ht="30.75" customHeight="1" x14ac:dyDescent="0.25">
      <c r="A40" s="16" t="s">
        <v>301</v>
      </c>
      <c r="B40" s="16" t="s">
        <v>265</v>
      </c>
      <c r="C40" s="16" t="s">
        <v>274</v>
      </c>
      <c r="D40" s="16" t="s">
        <v>160</v>
      </c>
      <c r="E40" s="73">
        <v>314.5</v>
      </c>
      <c r="F40" s="74">
        <v>5.2939999999999996</v>
      </c>
      <c r="G40" s="73">
        <v>1664.96</v>
      </c>
      <c r="H40" s="16" t="s">
        <v>299</v>
      </c>
      <c r="I40" s="16" t="s">
        <v>302</v>
      </c>
      <c r="J40" s="16" t="s">
        <v>244</v>
      </c>
      <c r="K40" s="16" t="s">
        <v>0</v>
      </c>
      <c r="L40" s="15" t="s">
        <v>1</v>
      </c>
    </row>
    <row r="41" spans="1:12" ht="30.75" customHeight="1" x14ac:dyDescent="0.25">
      <c r="A41" s="16" t="s">
        <v>303</v>
      </c>
      <c r="B41" s="16" t="s">
        <v>265</v>
      </c>
      <c r="C41" s="16" t="s">
        <v>3</v>
      </c>
      <c r="D41" s="16" t="s">
        <v>243</v>
      </c>
      <c r="E41" s="73">
        <v>8310</v>
      </c>
      <c r="F41" s="74">
        <v>5.7350000000000003</v>
      </c>
      <c r="G41" s="73">
        <v>47657.85</v>
      </c>
      <c r="H41" s="16" t="s">
        <v>283</v>
      </c>
      <c r="I41" s="16" t="s">
        <v>304</v>
      </c>
      <c r="J41" s="16" t="s">
        <v>285</v>
      </c>
      <c r="K41" s="16" t="s">
        <v>0</v>
      </c>
      <c r="L41" s="15" t="s">
        <v>1</v>
      </c>
    </row>
    <row r="42" spans="1:12" ht="30.75" customHeight="1" x14ac:dyDescent="0.25">
      <c r="A42" s="16" t="s">
        <v>305</v>
      </c>
      <c r="B42" s="16" t="s">
        <v>265</v>
      </c>
      <c r="C42" s="16" t="s">
        <v>227</v>
      </c>
      <c r="D42" s="16" t="s">
        <v>122</v>
      </c>
      <c r="E42" s="73">
        <v>4725</v>
      </c>
      <c r="F42" s="74">
        <v>4.95</v>
      </c>
      <c r="G42" s="73">
        <v>23388.75</v>
      </c>
      <c r="H42" s="16" t="s">
        <v>306</v>
      </c>
      <c r="I42" s="16" t="s">
        <v>307</v>
      </c>
      <c r="J42" s="16" t="s">
        <v>308</v>
      </c>
      <c r="K42" s="16" t="s">
        <v>0</v>
      </c>
      <c r="L42" s="15" t="s">
        <v>1</v>
      </c>
    </row>
    <row r="43" spans="1:12" ht="30.75" customHeight="1" x14ac:dyDescent="0.25">
      <c r="A43" s="16" t="s">
        <v>309</v>
      </c>
      <c r="B43" s="16" t="s">
        <v>265</v>
      </c>
      <c r="C43" s="16" t="s">
        <v>298</v>
      </c>
      <c r="D43" s="16" t="s">
        <v>122</v>
      </c>
      <c r="E43" s="73">
        <v>5530</v>
      </c>
      <c r="F43" s="74">
        <v>4.8890000000000002</v>
      </c>
      <c r="G43" s="73">
        <v>27036.17</v>
      </c>
      <c r="H43" s="16" t="s">
        <v>310</v>
      </c>
      <c r="I43" s="16" t="s">
        <v>311</v>
      </c>
      <c r="J43" s="16" t="s">
        <v>312</v>
      </c>
      <c r="K43" s="16" t="s">
        <v>0</v>
      </c>
      <c r="L43" s="15" t="s">
        <v>1</v>
      </c>
    </row>
    <row r="44" spans="1:12" ht="30.75" customHeight="1" x14ac:dyDescent="0.25">
      <c r="A44" s="16" t="s">
        <v>313</v>
      </c>
      <c r="B44" s="16" t="s">
        <v>265</v>
      </c>
      <c r="C44" s="16" t="s">
        <v>227</v>
      </c>
      <c r="D44" s="16" t="s">
        <v>122</v>
      </c>
      <c r="E44" s="73">
        <v>12900</v>
      </c>
      <c r="F44" s="74">
        <v>4.7530000000000001</v>
      </c>
      <c r="G44" s="73">
        <v>61313.7</v>
      </c>
      <c r="H44" s="16" t="s">
        <v>314</v>
      </c>
      <c r="I44" s="16" t="s">
        <v>315</v>
      </c>
      <c r="J44" s="16" t="s">
        <v>316</v>
      </c>
      <c r="K44" s="16" t="s">
        <v>0</v>
      </c>
      <c r="L44" s="15" t="s">
        <v>1</v>
      </c>
    </row>
    <row r="45" spans="1:12" ht="30.75" customHeight="1" x14ac:dyDescent="0.25">
      <c r="A45" s="16" t="s">
        <v>317</v>
      </c>
      <c r="B45" s="16" t="s">
        <v>265</v>
      </c>
      <c r="C45" s="16" t="s">
        <v>318</v>
      </c>
      <c r="D45" s="16" t="s">
        <v>122</v>
      </c>
      <c r="E45" s="73">
        <v>3085</v>
      </c>
      <c r="F45" s="74">
        <v>4.7530000000000001</v>
      </c>
      <c r="G45" s="73">
        <v>14663</v>
      </c>
      <c r="H45" s="16" t="s">
        <v>314</v>
      </c>
      <c r="I45" s="16" t="s">
        <v>319</v>
      </c>
      <c r="J45" s="16" t="s">
        <v>316</v>
      </c>
      <c r="K45" s="16" t="s">
        <v>0</v>
      </c>
      <c r="L45" s="15" t="s">
        <v>1</v>
      </c>
    </row>
    <row r="46" spans="1:12" ht="30.75" customHeight="1" x14ac:dyDescent="0.25">
      <c r="A46" s="16" t="s">
        <v>320</v>
      </c>
      <c r="B46" s="16" t="s">
        <v>265</v>
      </c>
      <c r="C46" s="16" t="s">
        <v>227</v>
      </c>
      <c r="D46" s="16" t="s">
        <v>122</v>
      </c>
      <c r="E46" s="73">
        <v>5002</v>
      </c>
      <c r="F46" s="74">
        <v>4.9029999999999996</v>
      </c>
      <c r="G46" s="73">
        <v>24524.799999999999</v>
      </c>
      <c r="H46" s="16" t="s">
        <v>321</v>
      </c>
      <c r="I46" s="16" t="s">
        <v>322</v>
      </c>
      <c r="J46" s="16" t="s">
        <v>323</v>
      </c>
      <c r="K46" s="16" t="s">
        <v>0</v>
      </c>
      <c r="L46" s="15" t="s">
        <v>1</v>
      </c>
    </row>
    <row r="47" spans="1:12" ht="30.75" customHeight="1" x14ac:dyDescent="0.25">
      <c r="A47" s="16" t="s">
        <v>324</v>
      </c>
      <c r="B47" s="16" t="s">
        <v>265</v>
      </c>
      <c r="C47" s="16" t="s">
        <v>3</v>
      </c>
      <c r="D47" s="16" t="s">
        <v>243</v>
      </c>
      <c r="E47" s="73">
        <v>16775</v>
      </c>
      <c r="F47" s="74">
        <v>5.617</v>
      </c>
      <c r="G47" s="73">
        <v>94225.17</v>
      </c>
      <c r="H47" s="16" t="s">
        <v>325</v>
      </c>
      <c r="I47" s="16" t="s">
        <v>326</v>
      </c>
      <c r="J47" s="16" t="s">
        <v>327</v>
      </c>
      <c r="K47" s="16" t="s">
        <v>0</v>
      </c>
      <c r="L47" s="15" t="s">
        <v>1</v>
      </c>
    </row>
    <row r="48" spans="1:12" ht="30.75" customHeight="1" x14ac:dyDescent="0.25">
      <c r="A48" s="16" t="s">
        <v>328</v>
      </c>
      <c r="B48" s="16" t="s">
        <v>265</v>
      </c>
      <c r="C48" s="16" t="s">
        <v>329</v>
      </c>
      <c r="D48" s="16" t="s">
        <v>330</v>
      </c>
      <c r="E48" s="73">
        <v>980</v>
      </c>
      <c r="F48" s="74">
        <v>6.1379999999999999</v>
      </c>
      <c r="G48" s="73">
        <v>6015.24</v>
      </c>
      <c r="H48" s="16" t="s">
        <v>331</v>
      </c>
      <c r="I48" s="16" t="s">
        <v>332</v>
      </c>
      <c r="J48" s="16" t="s">
        <v>333</v>
      </c>
      <c r="K48" s="16" t="s">
        <v>0</v>
      </c>
      <c r="L48" s="15" t="s">
        <v>1</v>
      </c>
    </row>
    <row r="49" spans="1:12" ht="30.75" customHeight="1" x14ac:dyDescent="0.25">
      <c r="A49" s="16" t="s">
        <v>334</v>
      </c>
      <c r="B49" s="16" t="s">
        <v>165</v>
      </c>
      <c r="C49" s="16" t="s">
        <v>298</v>
      </c>
      <c r="D49" s="16" t="s">
        <v>122</v>
      </c>
      <c r="E49" s="73">
        <v>2220</v>
      </c>
      <c r="F49" s="74">
        <v>5.2690000000000001</v>
      </c>
      <c r="G49" s="73">
        <v>11697.18</v>
      </c>
      <c r="H49" s="16" t="s">
        <v>335</v>
      </c>
      <c r="I49" s="16" t="s">
        <v>336</v>
      </c>
      <c r="J49" s="16" t="s">
        <v>337</v>
      </c>
      <c r="K49" s="16" t="s">
        <v>0</v>
      </c>
      <c r="L49" s="15" t="s">
        <v>1</v>
      </c>
    </row>
    <row r="50" spans="1:12" ht="30.75" customHeight="1" x14ac:dyDescent="0.25">
      <c r="A50" s="16" t="s">
        <v>338</v>
      </c>
      <c r="B50" s="16" t="s">
        <v>265</v>
      </c>
      <c r="C50" s="16" t="s">
        <v>227</v>
      </c>
      <c r="D50" s="16" t="s">
        <v>122</v>
      </c>
      <c r="E50" s="73">
        <v>25855</v>
      </c>
      <c r="F50" s="74">
        <v>5.2220000000000004</v>
      </c>
      <c r="G50" s="73">
        <v>135014.81</v>
      </c>
      <c r="H50" s="16" t="s">
        <v>268</v>
      </c>
      <c r="I50" s="16" t="s">
        <v>339</v>
      </c>
      <c r="J50" s="16" t="s">
        <v>272</v>
      </c>
      <c r="K50" s="16" t="s">
        <v>0</v>
      </c>
      <c r="L50" s="15" t="s">
        <v>1</v>
      </c>
    </row>
    <row r="51" spans="1:12" ht="30.75" customHeight="1" x14ac:dyDescent="0.25">
      <c r="A51" s="16" t="s">
        <v>340</v>
      </c>
      <c r="B51" s="16" t="s">
        <v>165</v>
      </c>
      <c r="C51" s="16" t="s">
        <v>341</v>
      </c>
      <c r="D51" s="16" t="s">
        <v>122</v>
      </c>
      <c r="E51" s="73">
        <v>3000</v>
      </c>
      <c r="F51" s="74">
        <v>4.9249999999999998</v>
      </c>
      <c r="G51" s="73">
        <v>14775</v>
      </c>
      <c r="H51" s="16" t="s">
        <v>312</v>
      </c>
      <c r="I51" s="16" t="s">
        <v>342</v>
      </c>
      <c r="J51" s="16" t="s">
        <v>207</v>
      </c>
      <c r="K51" s="16" t="s">
        <v>0</v>
      </c>
      <c r="L51" s="15" t="s">
        <v>186</v>
      </c>
    </row>
    <row r="52" spans="1:12" ht="30.75" customHeight="1" x14ac:dyDescent="0.25">
      <c r="A52" s="17" t="s">
        <v>343</v>
      </c>
      <c r="B52" s="17" t="s">
        <v>344</v>
      </c>
      <c r="C52" s="16" t="s">
        <v>3</v>
      </c>
      <c r="D52" s="17" t="s">
        <v>345</v>
      </c>
      <c r="E52" s="70">
        <v>7760</v>
      </c>
      <c r="F52" s="71">
        <v>5.702</v>
      </c>
      <c r="G52" s="75">
        <v>44247.519999999997</v>
      </c>
      <c r="H52" s="17" t="s">
        <v>346</v>
      </c>
      <c r="I52" s="17" t="s">
        <v>347</v>
      </c>
      <c r="J52" s="17" t="s">
        <v>348</v>
      </c>
      <c r="K52" s="17" t="s">
        <v>106</v>
      </c>
      <c r="L52" s="15" t="s">
        <v>1</v>
      </c>
    </row>
    <row r="53" spans="1:12" ht="30.75" customHeight="1" x14ac:dyDescent="0.25">
      <c r="A53" s="16" t="s">
        <v>349</v>
      </c>
      <c r="B53" s="16" t="s">
        <v>265</v>
      </c>
      <c r="C53" s="16" t="s">
        <v>121</v>
      </c>
      <c r="D53" s="16" t="s">
        <v>122</v>
      </c>
      <c r="E53" s="73">
        <v>5230</v>
      </c>
      <c r="F53" s="74">
        <v>5.1340000000000003</v>
      </c>
      <c r="G53" s="76">
        <v>26850.82</v>
      </c>
      <c r="H53" s="16" t="s">
        <v>145</v>
      </c>
      <c r="I53" s="16" t="s">
        <v>350</v>
      </c>
      <c r="J53" s="16" t="s">
        <v>351</v>
      </c>
      <c r="K53" s="16" t="s">
        <v>0</v>
      </c>
      <c r="L53" s="15" t="s">
        <v>1</v>
      </c>
    </row>
    <row r="54" spans="1:12" ht="30.75" customHeight="1" x14ac:dyDescent="0.25">
      <c r="A54" s="16" t="s">
        <v>352</v>
      </c>
      <c r="B54" s="16" t="s">
        <v>265</v>
      </c>
      <c r="C54" s="16" t="s">
        <v>227</v>
      </c>
      <c r="D54" s="16" t="s">
        <v>122</v>
      </c>
      <c r="E54" s="73">
        <v>1935</v>
      </c>
      <c r="F54" s="74">
        <v>5.0780000000000003</v>
      </c>
      <c r="G54" s="76">
        <v>9825.93</v>
      </c>
      <c r="H54" s="16" t="s">
        <v>241</v>
      </c>
      <c r="I54" s="16" t="s">
        <v>353</v>
      </c>
      <c r="J54" s="16" t="s">
        <v>197</v>
      </c>
      <c r="K54" s="16" t="s">
        <v>0</v>
      </c>
      <c r="L54" s="15" t="s">
        <v>1</v>
      </c>
    </row>
    <row r="55" spans="1:12" ht="30.75" customHeight="1" x14ac:dyDescent="0.25">
      <c r="A55" s="16" t="s">
        <v>354</v>
      </c>
      <c r="B55" s="16" t="s">
        <v>232</v>
      </c>
      <c r="C55" s="16" t="s">
        <v>147</v>
      </c>
      <c r="D55" s="16" t="s">
        <v>122</v>
      </c>
      <c r="E55" s="73">
        <v>1200</v>
      </c>
      <c r="F55" s="74">
        <v>5.0053000000000001</v>
      </c>
      <c r="G55" s="76">
        <v>6006.36</v>
      </c>
      <c r="H55" s="16" t="s">
        <v>355</v>
      </c>
      <c r="I55" s="16" t="s">
        <v>356</v>
      </c>
      <c r="J55" s="16" t="s">
        <v>357</v>
      </c>
      <c r="K55" s="16" t="s">
        <v>0</v>
      </c>
      <c r="L55" s="15" t="s">
        <v>1</v>
      </c>
    </row>
    <row r="56" spans="1:12" ht="30.75" customHeight="1" x14ac:dyDescent="0.25">
      <c r="A56" s="16" t="s">
        <v>358</v>
      </c>
      <c r="B56" s="16" t="s">
        <v>232</v>
      </c>
      <c r="C56" s="16" t="s">
        <v>3</v>
      </c>
      <c r="D56" s="16" t="s">
        <v>243</v>
      </c>
      <c r="E56" s="73">
        <v>2200</v>
      </c>
      <c r="F56" s="74">
        <v>5.58</v>
      </c>
      <c r="G56" s="76">
        <v>12276</v>
      </c>
      <c r="H56" s="16" t="s">
        <v>359</v>
      </c>
      <c r="I56" s="16" t="s">
        <v>360</v>
      </c>
      <c r="J56" s="16" t="s">
        <v>239</v>
      </c>
      <c r="K56" s="16" t="s">
        <v>0</v>
      </c>
      <c r="L56" s="15" t="s">
        <v>1</v>
      </c>
    </row>
    <row r="57" spans="1:12" ht="30.75" customHeight="1" x14ac:dyDescent="0.25">
      <c r="A57" s="16" t="s">
        <v>361</v>
      </c>
      <c r="B57" s="16" t="s">
        <v>221</v>
      </c>
      <c r="C57" s="16" t="s">
        <v>227</v>
      </c>
      <c r="D57" s="16" t="s">
        <v>122</v>
      </c>
      <c r="E57" s="73">
        <v>3225</v>
      </c>
      <c r="F57" s="74">
        <v>5.2670000000000003</v>
      </c>
      <c r="G57" s="76">
        <v>16986.07</v>
      </c>
      <c r="H57" s="16" t="s">
        <v>362</v>
      </c>
      <c r="I57" s="16" t="s">
        <v>363</v>
      </c>
      <c r="J57" s="16" t="s">
        <v>283</v>
      </c>
      <c r="K57" s="16" t="s">
        <v>0</v>
      </c>
      <c r="L57" s="15" t="s">
        <v>1</v>
      </c>
    </row>
    <row r="58" spans="1:12" ht="30.75" customHeight="1" x14ac:dyDescent="0.25">
      <c r="A58" s="16" t="s">
        <v>364</v>
      </c>
      <c r="B58" s="16" t="s">
        <v>365</v>
      </c>
      <c r="C58" s="16" t="s">
        <v>3</v>
      </c>
      <c r="D58" s="16" t="s">
        <v>243</v>
      </c>
      <c r="E58" s="73">
        <v>1120</v>
      </c>
      <c r="F58" s="74">
        <v>5.58</v>
      </c>
      <c r="G58" s="76">
        <v>6249.6</v>
      </c>
      <c r="H58" s="16" t="s">
        <v>366</v>
      </c>
      <c r="I58" s="16" t="s">
        <v>367</v>
      </c>
      <c r="J58" s="16" t="s">
        <v>368</v>
      </c>
      <c r="K58" s="16" t="s">
        <v>0</v>
      </c>
      <c r="L58" s="15" t="s">
        <v>1</v>
      </c>
    </row>
    <row r="59" spans="1:12" ht="30.75" customHeight="1" x14ac:dyDescent="0.25">
      <c r="A59" s="16" t="s">
        <v>369</v>
      </c>
      <c r="B59" s="16" t="s">
        <v>221</v>
      </c>
      <c r="C59" s="16" t="s">
        <v>282</v>
      </c>
      <c r="D59" s="16" t="s">
        <v>122</v>
      </c>
      <c r="E59" s="73">
        <v>2495</v>
      </c>
      <c r="F59" s="74">
        <v>5.0780000000000003</v>
      </c>
      <c r="G59" s="76">
        <v>12669.61</v>
      </c>
      <c r="H59" s="16" t="s">
        <v>172</v>
      </c>
      <c r="I59" s="16" t="s">
        <v>370</v>
      </c>
      <c r="J59" s="16" t="s">
        <v>174</v>
      </c>
      <c r="K59" s="16" t="s">
        <v>0</v>
      </c>
      <c r="L59" s="15" t="s">
        <v>1</v>
      </c>
    </row>
    <row r="60" spans="1:12" ht="30.75" customHeight="1" x14ac:dyDescent="0.25">
      <c r="A60" s="16" t="s">
        <v>371</v>
      </c>
      <c r="B60" s="16" t="s">
        <v>221</v>
      </c>
      <c r="C60" s="16" t="s">
        <v>3</v>
      </c>
      <c r="D60" s="16" t="s">
        <v>243</v>
      </c>
      <c r="E60" s="73">
        <v>1100</v>
      </c>
      <c r="F60" s="74">
        <v>5.5519999999999996</v>
      </c>
      <c r="G60" s="76">
        <v>6107.2</v>
      </c>
      <c r="H60" s="16" t="s">
        <v>372</v>
      </c>
      <c r="I60" s="16" t="s">
        <v>373</v>
      </c>
      <c r="J60" s="16" t="s">
        <v>233</v>
      </c>
      <c r="K60" s="16" t="s">
        <v>0</v>
      </c>
      <c r="L60" s="15" t="s">
        <v>1</v>
      </c>
    </row>
    <row r="61" spans="1:12" ht="30.75" customHeight="1" x14ac:dyDescent="0.25">
      <c r="A61" s="16" t="s">
        <v>374</v>
      </c>
      <c r="B61" s="16" t="s">
        <v>232</v>
      </c>
      <c r="C61" s="16" t="s">
        <v>147</v>
      </c>
      <c r="D61" s="16" t="s">
        <v>122</v>
      </c>
      <c r="E61" s="73">
        <v>1750</v>
      </c>
      <c r="F61" s="74">
        <v>5.22</v>
      </c>
      <c r="G61" s="76">
        <v>9135</v>
      </c>
      <c r="H61" s="16" t="s">
        <v>189</v>
      </c>
      <c r="I61" s="16" t="s">
        <v>375</v>
      </c>
      <c r="J61" s="16" t="s">
        <v>191</v>
      </c>
      <c r="K61" s="16" t="s">
        <v>0</v>
      </c>
      <c r="L61" s="15" t="s">
        <v>1</v>
      </c>
    </row>
    <row r="62" spans="1:12" ht="30.75" customHeight="1" x14ac:dyDescent="0.25">
      <c r="A62" s="16" t="s">
        <v>376</v>
      </c>
      <c r="B62" s="16" t="s">
        <v>232</v>
      </c>
      <c r="C62" s="16" t="s">
        <v>3</v>
      </c>
      <c r="D62" s="16" t="s">
        <v>243</v>
      </c>
      <c r="E62" s="73">
        <v>2100</v>
      </c>
      <c r="F62" s="74">
        <v>5.67</v>
      </c>
      <c r="G62" s="76">
        <v>11907</v>
      </c>
      <c r="H62" s="16" t="s">
        <v>189</v>
      </c>
      <c r="I62" s="16" t="s">
        <v>377</v>
      </c>
      <c r="J62" s="16" t="s">
        <v>191</v>
      </c>
      <c r="K62" s="16" t="s">
        <v>0</v>
      </c>
      <c r="L62" s="15" t="s">
        <v>1</v>
      </c>
    </row>
    <row r="63" spans="1:12" ht="30.75" customHeight="1" x14ac:dyDescent="0.25">
      <c r="A63" s="16" t="s">
        <v>378</v>
      </c>
      <c r="B63" s="16" t="s">
        <v>232</v>
      </c>
      <c r="C63" s="16" t="s">
        <v>227</v>
      </c>
      <c r="D63" s="16" t="s">
        <v>122</v>
      </c>
      <c r="E63" s="73">
        <v>3225</v>
      </c>
      <c r="F63" s="74">
        <v>5.2649999999999997</v>
      </c>
      <c r="G63" s="76">
        <v>16979.62</v>
      </c>
      <c r="H63" s="16" t="s">
        <v>379</v>
      </c>
      <c r="I63" s="16" t="s">
        <v>380</v>
      </c>
      <c r="J63" s="16" t="s">
        <v>381</v>
      </c>
      <c r="K63" s="16" t="s">
        <v>0</v>
      </c>
      <c r="L63" s="15" t="s">
        <v>1</v>
      </c>
    </row>
    <row r="64" spans="1:12" ht="30.75" customHeight="1" x14ac:dyDescent="0.25">
      <c r="A64" s="16" t="s">
        <v>382</v>
      </c>
      <c r="B64" s="16" t="s">
        <v>232</v>
      </c>
      <c r="C64" s="16" t="s">
        <v>282</v>
      </c>
      <c r="D64" s="16" t="s">
        <v>122</v>
      </c>
      <c r="E64" s="73">
        <v>1805</v>
      </c>
      <c r="F64" s="74">
        <v>5.1740000000000004</v>
      </c>
      <c r="G64" s="76">
        <v>9339.07</v>
      </c>
      <c r="H64" s="16" t="s">
        <v>383</v>
      </c>
      <c r="I64" s="16" t="s">
        <v>384</v>
      </c>
      <c r="J64" s="16" t="s">
        <v>266</v>
      </c>
      <c r="K64" s="16" t="s">
        <v>0</v>
      </c>
      <c r="L64" s="15" t="s">
        <v>1</v>
      </c>
    </row>
    <row r="65" spans="1:12" ht="30.75" customHeight="1" x14ac:dyDescent="0.25">
      <c r="A65" s="16" t="s">
        <v>385</v>
      </c>
      <c r="B65" s="16" t="s">
        <v>232</v>
      </c>
      <c r="C65" s="16" t="s">
        <v>227</v>
      </c>
      <c r="D65" s="16" t="s">
        <v>122</v>
      </c>
      <c r="E65" s="73">
        <v>2483.25</v>
      </c>
      <c r="F65" s="74">
        <v>5.1870000000000003</v>
      </c>
      <c r="G65" s="76">
        <v>12880.61</v>
      </c>
      <c r="H65" s="16" t="s">
        <v>386</v>
      </c>
      <c r="I65" s="16" t="s">
        <v>387</v>
      </c>
      <c r="J65" s="16" t="s">
        <v>388</v>
      </c>
      <c r="K65" s="16" t="s">
        <v>0</v>
      </c>
      <c r="L65" s="15" t="s">
        <v>1</v>
      </c>
    </row>
    <row r="66" spans="1:12" ht="30.75" customHeight="1" x14ac:dyDescent="0.25">
      <c r="A66" s="16" t="s">
        <v>389</v>
      </c>
      <c r="B66" s="16" t="s">
        <v>390</v>
      </c>
      <c r="C66" s="16" t="s">
        <v>391</v>
      </c>
      <c r="D66" s="16" t="s">
        <v>122</v>
      </c>
      <c r="E66" s="73">
        <v>1725</v>
      </c>
      <c r="F66" s="74">
        <v>4.9450000000000003</v>
      </c>
      <c r="G66" s="76">
        <v>8530.1200000000008</v>
      </c>
      <c r="H66" s="16" t="s">
        <v>392</v>
      </c>
      <c r="I66" s="16" t="s">
        <v>393</v>
      </c>
      <c r="J66" s="16" t="s">
        <v>394</v>
      </c>
      <c r="K66" s="16" t="s">
        <v>0</v>
      </c>
      <c r="L66" s="15" t="s">
        <v>1</v>
      </c>
    </row>
    <row r="67" spans="1:12" ht="30.75" customHeight="1" x14ac:dyDescent="0.25">
      <c r="A67" s="16" t="s">
        <v>395</v>
      </c>
      <c r="B67" s="16" t="s">
        <v>232</v>
      </c>
      <c r="C67" s="16" t="s">
        <v>227</v>
      </c>
      <c r="D67" s="16" t="s">
        <v>122</v>
      </c>
      <c r="E67" s="73">
        <v>3225</v>
      </c>
      <c r="F67" s="74">
        <v>5.1070000000000002</v>
      </c>
      <c r="G67" s="76">
        <v>16470.07</v>
      </c>
      <c r="H67" s="16" t="s">
        <v>396</v>
      </c>
      <c r="I67" s="16" t="s">
        <v>397</v>
      </c>
      <c r="J67" s="16" t="s">
        <v>398</v>
      </c>
      <c r="K67" s="16" t="s">
        <v>0</v>
      </c>
      <c r="L67" s="15" t="s">
        <v>1</v>
      </c>
    </row>
    <row r="68" spans="1:12" ht="30.75" customHeight="1" x14ac:dyDescent="0.25">
      <c r="A68" s="16" t="s">
        <v>399</v>
      </c>
      <c r="B68" s="16" t="s">
        <v>232</v>
      </c>
      <c r="C68" s="16" t="s">
        <v>3</v>
      </c>
      <c r="D68" s="16" t="s">
        <v>122</v>
      </c>
      <c r="E68" s="73">
        <v>2532.08</v>
      </c>
      <c r="F68" s="74">
        <v>5.1070000000000002</v>
      </c>
      <c r="G68" s="76">
        <v>12931.33</v>
      </c>
      <c r="H68" s="16" t="s">
        <v>396</v>
      </c>
      <c r="I68" s="16" t="s">
        <v>400</v>
      </c>
      <c r="J68" s="16" t="s">
        <v>398</v>
      </c>
      <c r="K68" s="16" t="s">
        <v>0</v>
      </c>
      <c r="L68" s="15" t="s">
        <v>1</v>
      </c>
    </row>
    <row r="69" spans="1:12" ht="30.75" customHeight="1" x14ac:dyDescent="0.25">
      <c r="A69" s="16" t="s">
        <v>401</v>
      </c>
      <c r="B69" s="16" t="s">
        <v>232</v>
      </c>
      <c r="C69" s="16" t="s">
        <v>227</v>
      </c>
      <c r="D69" s="16" t="s">
        <v>122</v>
      </c>
      <c r="E69" s="73">
        <v>2020</v>
      </c>
      <c r="F69" s="74">
        <v>5.125</v>
      </c>
      <c r="G69" s="76">
        <v>10352.5</v>
      </c>
      <c r="H69" s="16" t="s">
        <v>396</v>
      </c>
      <c r="I69" s="16" t="s">
        <v>402</v>
      </c>
      <c r="J69" s="16" t="s">
        <v>398</v>
      </c>
      <c r="K69" s="16" t="s">
        <v>0</v>
      </c>
      <c r="L69" s="15" t="s">
        <v>1</v>
      </c>
    </row>
    <row r="70" spans="1:12" ht="30.75" customHeight="1" x14ac:dyDescent="0.25">
      <c r="A70" s="16" t="s">
        <v>403</v>
      </c>
      <c r="B70" s="16" t="s">
        <v>232</v>
      </c>
      <c r="C70" s="16" t="s">
        <v>227</v>
      </c>
      <c r="D70" s="16" t="s">
        <v>122</v>
      </c>
      <c r="E70" s="73">
        <v>3225</v>
      </c>
      <c r="F70" s="74">
        <v>5.1379999999999999</v>
      </c>
      <c r="G70" s="76">
        <v>16570.05</v>
      </c>
      <c r="H70" s="16" t="s">
        <v>404</v>
      </c>
      <c r="I70" s="16" t="s">
        <v>405</v>
      </c>
      <c r="J70" s="16" t="s">
        <v>406</v>
      </c>
      <c r="K70" s="16" t="s">
        <v>0</v>
      </c>
      <c r="L70" s="15" t="s">
        <v>1</v>
      </c>
    </row>
    <row r="71" spans="1:12" ht="30.75" customHeight="1" x14ac:dyDescent="0.25">
      <c r="A71" s="16" t="s">
        <v>407</v>
      </c>
      <c r="B71" s="16" t="s">
        <v>232</v>
      </c>
      <c r="C71" s="16" t="s">
        <v>227</v>
      </c>
      <c r="D71" s="16" t="s">
        <v>122</v>
      </c>
      <c r="E71" s="73">
        <v>3225</v>
      </c>
      <c r="F71" s="74">
        <v>5.0789999999999997</v>
      </c>
      <c r="G71" s="76">
        <v>16379.77</v>
      </c>
      <c r="H71" s="16" t="s">
        <v>408</v>
      </c>
      <c r="I71" s="16" t="s">
        <v>409</v>
      </c>
      <c r="J71" s="16" t="s">
        <v>410</v>
      </c>
      <c r="K71" s="16" t="s">
        <v>0</v>
      </c>
      <c r="L71" s="15" t="s">
        <v>1</v>
      </c>
    </row>
    <row r="72" spans="1:12" ht="30.75" customHeight="1" x14ac:dyDescent="0.25">
      <c r="A72" s="16" t="s">
        <v>411</v>
      </c>
      <c r="B72" s="16" t="s">
        <v>221</v>
      </c>
      <c r="C72" s="16" t="s">
        <v>3</v>
      </c>
      <c r="D72" s="16" t="s">
        <v>243</v>
      </c>
      <c r="E72" s="73">
        <v>2210</v>
      </c>
      <c r="F72" s="74">
        <v>5.63</v>
      </c>
      <c r="G72" s="76">
        <v>12442.3</v>
      </c>
      <c r="H72" s="16" t="s">
        <v>412</v>
      </c>
      <c r="I72" s="16" t="s">
        <v>413</v>
      </c>
      <c r="J72" s="16" t="s">
        <v>414</v>
      </c>
      <c r="K72" s="16" t="s">
        <v>0</v>
      </c>
      <c r="L72" s="15" t="s">
        <v>1</v>
      </c>
    </row>
    <row r="73" spans="1:12" ht="30.75" customHeight="1" x14ac:dyDescent="0.25">
      <c r="A73" s="16" t="s">
        <v>415</v>
      </c>
      <c r="B73" s="16" t="s">
        <v>221</v>
      </c>
      <c r="C73" s="16" t="s">
        <v>3</v>
      </c>
      <c r="D73" s="16" t="s">
        <v>243</v>
      </c>
      <c r="E73" s="73">
        <v>1560</v>
      </c>
      <c r="F73" s="74">
        <v>5.3795000000000002</v>
      </c>
      <c r="G73" s="76">
        <v>8392.02</v>
      </c>
      <c r="H73" s="16" t="s">
        <v>294</v>
      </c>
      <c r="I73" s="16" t="s">
        <v>416</v>
      </c>
      <c r="J73" s="16" t="s">
        <v>296</v>
      </c>
      <c r="K73" s="16" t="s">
        <v>0</v>
      </c>
      <c r="L73" s="15" t="s">
        <v>1</v>
      </c>
    </row>
    <row r="74" spans="1:12" ht="30.75" customHeight="1" x14ac:dyDescent="0.25">
      <c r="A74" s="16" t="s">
        <v>417</v>
      </c>
      <c r="B74" s="16" t="s">
        <v>221</v>
      </c>
      <c r="C74" s="16" t="s">
        <v>3</v>
      </c>
      <c r="D74" s="16" t="s">
        <v>243</v>
      </c>
      <c r="E74" s="73">
        <v>1300</v>
      </c>
      <c r="F74" s="74">
        <v>5.6576000000000004</v>
      </c>
      <c r="G74" s="76">
        <v>7354.88</v>
      </c>
      <c r="H74" s="16" t="s">
        <v>219</v>
      </c>
      <c r="I74" s="16" t="s">
        <v>418</v>
      </c>
      <c r="J74" s="16" t="s">
        <v>372</v>
      </c>
      <c r="K74" s="16" t="s">
        <v>0</v>
      </c>
      <c r="L74" s="15" t="s">
        <v>1</v>
      </c>
    </row>
    <row r="75" spans="1:12" ht="30.75" customHeight="1" x14ac:dyDescent="0.25">
      <c r="A75" s="16" t="s">
        <v>419</v>
      </c>
      <c r="B75" s="16" t="s">
        <v>365</v>
      </c>
      <c r="C75" s="16" t="s">
        <v>3</v>
      </c>
      <c r="D75" s="16" t="s">
        <v>243</v>
      </c>
      <c r="E75" s="73">
        <v>1600</v>
      </c>
      <c r="F75" s="74">
        <v>5.69</v>
      </c>
      <c r="G75" s="76">
        <v>9104</v>
      </c>
      <c r="H75" s="16" t="s">
        <v>239</v>
      </c>
      <c r="I75" s="16" t="s">
        <v>420</v>
      </c>
      <c r="J75" s="16" t="s">
        <v>241</v>
      </c>
      <c r="K75" s="16" t="s">
        <v>0</v>
      </c>
      <c r="L75" s="15" t="s">
        <v>1</v>
      </c>
    </row>
    <row r="76" spans="1:12" ht="30.75" customHeight="1" x14ac:dyDescent="0.25">
      <c r="A76" s="16" t="s">
        <v>421</v>
      </c>
      <c r="B76" s="16" t="s">
        <v>365</v>
      </c>
      <c r="C76" s="16" t="s">
        <v>282</v>
      </c>
      <c r="D76" s="16" t="s">
        <v>122</v>
      </c>
      <c r="E76" s="73">
        <v>1535</v>
      </c>
      <c r="F76" s="74">
        <v>4.8120000000000003</v>
      </c>
      <c r="G76" s="76">
        <v>7386.42</v>
      </c>
      <c r="H76" s="16" t="s">
        <v>230</v>
      </c>
      <c r="I76" s="16" t="s">
        <v>422</v>
      </c>
      <c r="J76" s="16" t="s">
        <v>246</v>
      </c>
      <c r="K76" s="16" t="s">
        <v>0</v>
      </c>
      <c r="L76" s="15" t="s">
        <v>1</v>
      </c>
    </row>
    <row r="77" spans="1:12" ht="30.75" customHeight="1" x14ac:dyDescent="0.25">
      <c r="A77" s="16" t="s">
        <v>423</v>
      </c>
      <c r="B77" s="16" t="s">
        <v>424</v>
      </c>
      <c r="C77" s="16" t="s">
        <v>3</v>
      </c>
      <c r="D77" s="16" t="s">
        <v>122</v>
      </c>
      <c r="E77" s="73">
        <v>1920</v>
      </c>
      <c r="F77" s="74">
        <v>5.55</v>
      </c>
      <c r="G77" s="76">
        <v>10656</v>
      </c>
      <c r="H77" s="16" t="s">
        <v>425</v>
      </c>
      <c r="I77" s="16" t="s">
        <v>426</v>
      </c>
      <c r="J77" s="16" t="s">
        <v>427</v>
      </c>
      <c r="K77" s="16" t="s">
        <v>0</v>
      </c>
      <c r="L77" s="15" t="s">
        <v>1</v>
      </c>
    </row>
    <row r="78" spans="1:12" ht="30.75" customHeight="1" x14ac:dyDescent="0.25">
      <c r="A78" s="16" t="s">
        <v>428</v>
      </c>
      <c r="B78" s="16" t="s">
        <v>424</v>
      </c>
      <c r="C78" s="16" t="s">
        <v>3</v>
      </c>
      <c r="D78" s="16" t="s">
        <v>243</v>
      </c>
      <c r="E78" s="73">
        <v>2610</v>
      </c>
      <c r="F78" s="74">
        <v>5.4729999999999999</v>
      </c>
      <c r="G78" s="76">
        <v>14284.53</v>
      </c>
      <c r="H78" s="16" t="s">
        <v>429</v>
      </c>
      <c r="I78" s="16" t="s">
        <v>430</v>
      </c>
      <c r="J78" s="16" t="s">
        <v>431</v>
      </c>
      <c r="K78" s="16" t="s">
        <v>0</v>
      </c>
      <c r="L78" s="15" t="s">
        <v>1</v>
      </c>
    </row>
    <row r="79" spans="1:12" ht="30.75" customHeight="1" x14ac:dyDescent="0.25">
      <c r="A79" s="17" t="s">
        <v>432</v>
      </c>
      <c r="B79" s="17" t="s">
        <v>433</v>
      </c>
      <c r="C79" s="16" t="s">
        <v>282</v>
      </c>
      <c r="D79" s="17" t="s">
        <v>250</v>
      </c>
      <c r="E79" s="70">
        <v>2420</v>
      </c>
      <c r="F79" s="71">
        <v>5.2489999999999997</v>
      </c>
      <c r="G79" s="75">
        <v>12702.58</v>
      </c>
      <c r="H79" s="17" t="s">
        <v>434</v>
      </c>
      <c r="I79" s="17" t="s">
        <v>435</v>
      </c>
      <c r="J79" s="17" t="s">
        <v>436</v>
      </c>
      <c r="K79" s="17" t="s">
        <v>106</v>
      </c>
      <c r="L79" s="15" t="s">
        <v>1</v>
      </c>
    </row>
    <row r="80" spans="1:12" ht="30.75" customHeight="1" x14ac:dyDescent="0.25">
      <c r="A80" s="16" t="s">
        <v>437</v>
      </c>
      <c r="B80" s="16" t="s">
        <v>221</v>
      </c>
      <c r="C80" s="16" t="s">
        <v>3</v>
      </c>
      <c r="D80" s="16" t="s">
        <v>243</v>
      </c>
      <c r="E80" s="73">
        <v>2200</v>
      </c>
      <c r="F80" s="74">
        <v>5.3959999999999999</v>
      </c>
      <c r="G80" s="76">
        <v>11871.2</v>
      </c>
      <c r="H80" s="16" t="s">
        <v>228</v>
      </c>
      <c r="I80" s="16" t="s">
        <v>438</v>
      </c>
      <c r="J80" s="16" t="s">
        <v>230</v>
      </c>
      <c r="K80" s="16" t="s">
        <v>0</v>
      </c>
      <c r="L80" s="15" t="s">
        <v>1</v>
      </c>
    </row>
    <row r="81" spans="1:12" ht="30.75" customHeight="1" x14ac:dyDescent="0.25">
      <c r="A81" s="16" t="s">
        <v>439</v>
      </c>
      <c r="B81" s="16" t="s">
        <v>232</v>
      </c>
      <c r="C81" s="16" t="s">
        <v>3</v>
      </c>
      <c r="D81" s="16" t="s">
        <v>243</v>
      </c>
      <c r="E81" s="73">
        <v>2600</v>
      </c>
      <c r="F81" s="74">
        <v>5.5659999999999998</v>
      </c>
      <c r="G81" s="76">
        <v>14471.6</v>
      </c>
      <c r="H81" s="16" t="s">
        <v>310</v>
      </c>
      <c r="I81" s="16" t="s">
        <v>440</v>
      </c>
      <c r="J81" s="16" t="s">
        <v>312</v>
      </c>
      <c r="K81" s="16" t="s">
        <v>0</v>
      </c>
      <c r="L81" s="15" t="s">
        <v>1</v>
      </c>
    </row>
    <row r="82" spans="1:12" ht="30.75" customHeight="1" x14ac:dyDescent="0.25">
      <c r="A82" s="16" t="s">
        <v>441</v>
      </c>
      <c r="B82" s="16" t="s">
        <v>232</v>
      </c>
      <c r="C82" s="16" t="s">
        <v>227</v>
      </c>
      <c r="D82" s="16" t="s">
        <v>122</v>
      </c>
      <c r="E82" s="73">
        <v>3225</v>
      </c>
      <c r="F82" s="74">
        <v>4.8994999999999997</v>
      </c>
      <c r="G82" s="76">
        <v>15800.88</v>
      </c>
      <c r="H82" s="16" t="s">
        <v>321</v>
      </c>
      <c r="I82" s="16" t="s">
        <v>442</v>
      </c>
      <c r="J82" s="16" t="s">
        <v>323</v>
      </c>
      <c r="K82" s="16" t="s">
        <v>0</v>
      </c>
      <c r="L82" s="15" t="s">
        <v>1</v>
      </c>
    </row>
    <row r="83" spans="1:12" ht="30.75" customHeight="1" x14ac:dyDescent="0.25">
      <c r="A83" s="16" t="s">
        <v>443</v>
      </c>
      <c r="B83" s="16" t="s">
        <v>232</v>
      </c>
      <c r="C83" s="16" t="s">
        <v>279</v>
      </c>
      <c r="D83" s="16" t="s">
        <v>122</v>
      </c>
      <c r="E83" s="73">
        <v>2500</v>
      </c>
      <c r="F83" s="74">
        <v>4.8890000000000002</v>
      </c>
      <c r="G83" s="76">
        <v>12222.5</v>
      </c>
      <c r="H83" s="16" t="s">
        <v>233</v>
      </c>
      <c r="I83" s="16" t="s">
        <v>444</v>
      </c>
      <c r="J83" s="16" t="s">
        <v>235</v>
      </c>
      <c r="K83" s="16" t="s">
        <v>0</v>
      </c>
      <c r="L83" s="15" t="s">
        <v>1</v>
      </c>
    </row>
    <row r="84" spans="1:12" ht="30.75" customHeight="1" x14ac:dyDescent="0.25">
      <c r="A84" s="16" t="s">
        <v>445</v>
      </c>
      <c r="B84" s="16" t="s">
        <v>232</v>
      </c>
      <c r="C84" s="16" t="s">
        <v>446</v>
      </c>
      <c r="D84" s="16" t="s">
        <v>160</v>
      </c>
      <c r="E84" s="73">
        <v>1190</v>
      </c>
      <c r="F84" s="74">
        <v>5.3944000000000001</v>
      </c>
      <c r="G84" s="76">
        <v>6419.33</v>
      </c>
      <c r="H84" s="16" t="s">
        <v>219</v>
      </c>
      <c r="I84" s="16" t="s">
        <v>447</v>
      </c>
      <c r="J84" s="16" t="s">
        <v>372</v>
      </c>
      <c r="K84" s="16" t="s">
        <v>0</v>
      </c>
      <c r="L84" s="15" t="s">
        <v>1</v>
      </c>
    </row>
    <row r="85" spans="1:12" ht="30.75" customHeight="1" x14ac:dyDescent="0.25">
      <c r="A85" s="16" t="s">
        <v>448</v>
      </c>
      <c r="B85" s="16" t="s">
        <v>232</v>
      </c>
      <c r="C85" s="16" t="s">
        <v>449</v>
      </c>
      <c r="D85" s="16" t="s">
        <v>122</v>
      </c>
      <c r="E85" s="73">
        <v>1627.5</v>
      </c>
      <c r="F85" s="74">
        <v>4.8890000000000002</v>
      </c>
      <c r="G85" s="76">
        <v>7956.84</v>
      </c>
      <c r="H85" s="16" t="s">
        <v>233</v>
      </c>
      <c r="I85" s="16" t="s">
        <v>450</v>
      </c>
      <c r="J85" s="16" t="s">
        <v>235</v>
      </c>
      <c r="K85" s="16" t="s">
        <v>0</v>
      </c>
      <c r="L85" s="15" t="s">
        <v>1</v>
      </c>
    </row>
    <row r="86" spans="1:12" ht="30.75" customHeight="1" x14ac:dyDescent="0.25">
      <c r="A86" s="16" t="s">
        <v>451</v>
      </c>
      <c r="B86" s="16" t="s">
        <v>232</v>
      </c>
      <c r="C86" s="16" t="s">
        <v>147</v>
      </c>
      <c r="D86" s="16" t="s">
        <v>122</v>
      </c>
      <c r="E86" s="73">
        <v>500</v>
      </c>
      <c r="F86" s="74">
        <v>4.8354999999999997</v>
      </c>
      <c r="G86" s="76">
        <v>2417.75</v>
      </c>
      <c r="H86" s="16" t="s">
        <v>230</v>
      </c>
      <c r="I86" s="16" t="s">
        <v>452</v>
      </c>
      <c r="J86" s="16" t="s">
        <v>246</v>
      </c>
      <c r="K86" s="16" t="s">
        <v>0</v>
      </c>
      <c r="L86" s="15" t="s">
        <v>1</v>
      </c>
    </row>
    <row r="87" spans="1:12" ht="30.75" customHeight="1" x14ac:dyDescent="0.25">
      <c r="A87" s="16" t="s">
        <v>453</v>
      </c>
      <c r="B87" s="16" t="s">
        <v>232</v>
      </c>
      <c r="C87" s="16" t="s">
        <v>3</v>
      </c>
      <c r="D87" s="16" t="s">
        <v>243</v>
      </c>
      <c r="E87" s="73">
        <v>2100</v>
      </c>
      <c r="F87" s="74">
        <v>5.36</v>
      </c>
      <c r="G87" s="76">
        <v>11256</v>
      </c>
      <c r="H87" s="16" t="s">
        <v>454</v>
      </c>
      <c r="I87" s="16" t="s">
        <v>455</v>
      </c>
      <c r="J87" s="16" t="s">
        <v>456</v>
      </c>
      <c r="K87" s="16" t="s">
        <v>0</v>
      </c>
      <c r="L87" s="15" t="s">
        <v>1</v>
      </c>
    </row>
    <row r="88" spans="1:12" ht="30.75" customHeight="1" x14ac:dyDescent="0.25">
      <c r="A88" s="16" t="s">
        <v>457</v>
      </c>
      <c r="B88" s="16" t="s">
        <v>232</v>
      </c>
      <c r="C88" s="16" t="s">
        <v>121</v>
      </c>
      <c r="D88" s="16" t="s">
        <v>122</v>
      </c>
      <c r="E88" s="73">
        <v>2465</v>
      </c>
      <c r="F88" s="74">
        <v>4.819</v>
      </c>
      <c r="G88" s="76">
        <v>11878.83</v>
      </c>
      <c r="H88" s="16" t="s">
        <v>458</v>
      </c>
      <c r="I88" s="16" t="s">
        <v>459</v>
      </c>
      <c r="J88" s="16" t="s">
        <v>460</v>
      </c>
      <c r="K88" s="16" t="s">
        <v>0</v>
      </c>
      <c r="L88" s="15" t="s">
        <v>1</v>
      </c>
    </row>
    <row r="89" spans="1:12" ht="30.75" customHeight="1" x14ac:dyDescent="0.25">
      <c r="A89" s="16" t="s">
        <v>461</v>
      </c>
      <c r="B89" s="16" t="s">
        <v>232</v>
      </c>
      <c r="C89" s="16" t="s">
        <v>3</v>
      </c>
      <c r="D89" s="16" t="s">
        <v>243</v>
      </c>
      <c r="E89" s="73">
        <v>2000</v>
      </c>
      <c r="F89" s="74">
        <v>5.4080000000000004</v>
      </c>
      <c r="G89" s="76">
        <v>10816</v>
      </c>
      <c r="H89" s="16" t="s">
        <v>462</v>
      </c>
      <c r="I89" s="16" t="s">
        <v>463</v>
      </c>
      <c r="J89" s="16" t="s">
        <v>464</v>
      </c>
      <c r="K89" s="16" t="s">
        <v>0</v>
      </c>
      <c r="L89" s="15" t="s">
        <v>1</v>
      </c>
    </row>
    <row r="90" spans="1:12" ht="30.75" customHeight="1" x14ac:dyDescent="0.25">
      <c r="A90" s="16" t="s">
        <v>465</v>
      </c>
      <c r="B90" s="16" t="s">
        <v>232</v>
      </c>
      <c r="C90" s="16" t="s">
        <v>147</v>
      </c>
      <c r="D90" s="16" t="s">
        <v>122</v>
      </c>
      <c r="E90" s="73">
        <v>2850</v>
      </c>
      <c r="F90" s="74">
        <v>4.7645</v>
      </c>
      <c r="G90" s="76">
        <v>13578.82</v>
      </c>
      <c r="H90" s="16" t="s">
        <v>466</v>
      </c>
      <c r="I90" s="16" t="s">
        <v>467</v>
      </c>
      <c r="J90" s="16" t="s">
        <v>468</v>
      </c>
      <c r="K90" s="16" t="s">
        <v>0</v>
      </c>
      <c r="L90" s="15" t="s">
        <v>1</v>
      </c>
    </row>
    <row r="91" spans="1:12" ht="30.75" customHeight="1" x14ac:dyDescent="0.25">
      <c r="A91" s="16" t="s">
        <v>469</v>
      </c>
      <c r="B91" s="16" t="s">
        <v>232</v>
      </c>
      <c r="C91" s="16" t="s">
        <v>227</v>
      </c>
      <c r="D91" s="16" t="s">
        <v>122</v>
      </c>
      <c r="E91" s="73">
        <v>3225</v>
      </c>
      <c r="F91" s="74">
        <v>5.0270000000000001</v>
      </c>
      <c r="G91" s="76">
        <v>16212.07</v>
      </c>
      <c r="H91" s="16" t="s">
        <v>132</v>
      </c>
      <c r="I91" s="16" t="s">
        <v>470</v>
      </c>
      <c r="J91" s="16" t="s">
        <v>427</v>
      </c>
      <c r="K91" s="16" t="s">
        <v>0</v>
      </c>
      <c r="L91" s="15" t="s">
        <v>1</v>
      </c>
    </row>
    <row r="92" spans="1:12" ht="30.75" customHeight="1" x14ac:dyDescent="0.25">
      <c r="A92" s="16" t="s">
        <v>471</v>
      </c>
      <c r="B92" s="16" t="s">
        <v>232</v>
      </c>
      <c r="C92" s="16" t="s">
        <v>147</v>
      </c>
      <c r="D92" s="16" t="s">
        <v>122</v>
      </c>
      <c r="E92" s="73">
        <v>2000</v>
      </c>
      <c r="F92" s="74">
        <v>5.0129999999999999</v>
      </c>
      <c r="G92" s="76">
        <v>10026</v>
      </c>
      <c r="H92" s="16" t="s">
        <v>472</v>
      </c>
      <c r="I92" s="16" t="s">
        <v>473</v>
      </c>
      <c r="J92" s="16" t="s">
        <v>130</v>
      </c>
      <c r="K92" s="16" t="s">
        <v>0</v>
      </c>
      <c r="L92" s="15" t="s">
        <v>1</v>
      </c>
    </row>
    <row r="93" spans="1:12" ht="30.75" customHeight="1" x14ac:dyDescent="0.25">
      <c r="A93" s="16" t="s">
        <v>474</v>
      </c>
      <c r="B93" s="16" t="s">
        <v>232</v>
      </c>
      <c r="C93" s="16" t="s">
        <v>3</v>
      </c>
      <c r="D93" s="16" t="s">
        <v>243</v>
      </c>
      <c r="E93" s="73">
        <v>2500</v>
      </c>
      <c r="F93" s="74">
        <v>5.4569999999999999</v>
      </c>
      <c r="G93" s="76">
        <v>13642.5</v>
      </c>
      <c r="H93" s="16" t="s">
        <v>475</v>
      </c>
      <c r="I93" s="16" t="s">
        <v>476</v>
      </c>
      <c r="J93" s="16" t="s">
        <v>477</v>
      </c>
      <c r="K93" s="16" t="s">
        <v>0</v>
      </c>
      <c r="L93" s="15" t="s">
        <v>1</v>
      </c>
    </row>
    <row r="94" spans="1:12" ht="30.75" customHeight="1" x14ac:dyDescent="0.25">
      <c r="A94" s="16" t="s">
        <v>478</v>
      </c>
      <c r="B94" s="16" t="s">
        <v>232</v>
      </c>
      <c r="C94" s="16" t="s">
        <v>3</v>
      </c>
      <c r="D94" s="16" t="s">
        <v>243</v>
      </c>
      <c r="E94" s="73">
        <v>2100</v>
      </c>
      <c r="F94" s="74">
        <v>5.54</v>
      </c>
      <c r="G94" s="76">
        <f>E94*F94</f>
        <v>11634</v>
      </c>
      <c r="H94" s="16" t="s">
        <v>479</v>
      </c>
      <c r="I94" s="16" t="s">
        <v>480</v>
      </c>
      <c r="J94" s="16" t="s">
        <v>425</v>
      </c>
      <c r="K94" s="16" t="s">
        <v>0</v>
      </c>
      <c r="L94" s="15" t="s">
        <v>1</v>
      </c>
    </row>
    <row r="95" spans="1:12" ht="30.75" customHeight="1" x14ac:dyDescent="0.25">
      <c r="A95" s="16" t="s">
        <v>481</v>
      </c>
      <c r="B95" s="16" t="s">
        <v>232</v>
      </c>
      <c r="C95" s="16" t="s">
        <v>298</v>
      </c>
      <c r="D95" s="16" t="s">
        <v>122</v>
      </c>
      <c r="E95" s="73">
        <v>2865</v>
      </c>
      <c r="F95" s="74">
        <v>5.0170000000000003</v>
      </c>
      <c r="G95" s="76">
        <v>14373.7</v>
      </c>
      <c r="H95" s="16" t="s">
        <v>223</v>
      </c>
      <c r="I95" s="16" t="s">
        <v>482</v>
      </c>
      <c r="J95" s="16" t="s">
        <v>475</v>
      </c>
      <c r="K95" s="16" t="s">
        <v>0</v>
      </c>
      <c r="L95" s="15" t="s">
        <v>1</v>
      </c>
    </row>
    <row r="96" spans="1:12" ht="30.75" customHeight="1" x14ac:dyDescent="0.25">
      <c r="A96" s="16" t="s">
        <v>483</v>
      </c>
      <c r="B96" s="16" t="s">
        <v>232</v>
      </c>
      <c r="C96" s="16" t="s">
        <v>3</v>
      </c>
      <c r="D96" s="16" t="s">
        <v>243</v>
      </c>
      <c r="E96" s="73">
        <v>2300</v>
      </c>
      <c r="F96" s="74">
        <v>5.4698000000000002</v>
      </c>
      <c r="G96" s="76">
        <v>12580.54</v>
      </c>
      <c r="H96" s="16" t="s">
        <v>429</v>
      </c>
      <c r="I96" s="16" t="s">
        <v>484</v>
      </c>
      <c r="J96" s="16" t="s">
        <v>431</v>
      </c>
      <c r="K96" s="16" t="s">
        <v>0</v>
      </c>
      <c r="L96" s="15" t="s">
        <v>1</v>
      </c>
    </row>
    <row r="97" spans="1:12" ht="30.75" customHeight="1" x14ac:dyDescent="0.25">
      <c r="A97" s="16" t="s">
        <v>485</v>
      </c>
      <c r="B97" s="16" t="s">
        <v>232</v>
      </c>
      <c r="C97" s="16" t="s">
        <v>282</v>
      </c>
      <c r="D97" s="16" t="s">
        <v>122</v>
      </c>
      <c r="E97" s="73">
        <v>2495</v>
      </c>
      <c r="F97" s="74">
        <v>4.9111000000000002</v>
      </c>
      <c r="G97" s="76">
        <v>12253.19</v>
      </c>
      <c r="H97" s="16" t="s">
        <v>429</v>
      </c>
      <c r="I97" s="16" t="s">
        <v>486</v>
      </c>
      <c r="J97" s="16" t="s">
        <v>431</v>
      </c>
      <c r="K97" s="16" t="s">
        <v>0</v>
      </c>
      <c r="L97" s="15" t="s">
        <v>1</v>
      </c>
    </row>
    <row r="98" spans="1:12" ht="30.75" customHeight="1" x14ac:dyDescent="0.25">
      <c r="A98" s="16" t="s">
        <v>487</v>
      </c>
      <c r="B98" s="16" t="s">
        <v>232</v>
      </c>
      <c r="C98" s="16" t="s">
        <v>3</v>
      </c>
      <c r="D98" s="16" t="s">
        <v>243</v>
      </c>
      <c r="E98" s="73">
        <v>1150</v>
      </c>
      <c r="F98" s="74">
        <v>5.4349999999999996</v>
      </c>
      <c r="G98" s="76">
        <v>6250.25</v>
      </c>
      <c r="H98" s="16" t="s">
        <v>488</v>
      </c>
      <c r="I98" s="16" t="s">
        <v>489</v>
      </c>
      <c r="J98" s="16" t="s">
        <v>490</v>
      </c>
      <c r="K98" s="16" t="s">
        <v>0</v>
      </c>
      <c r="L98" s="15" t="s">
        <v>1</v>
      </c>
    </row>
    <row r="99" spans="1:12" ht="30.75" customHeight="1" x14ac:dyDescent="0.25">
      <c r="A99" s="16" t="s">
        <v>491</v>
      </c>
      <c r="B99" s="16" t="s">
        <v>232</v>
      </c>
      <c r="C99" s="16" t="s">
        <v>449</v>
      </c>
      <c r="D99" s="16" t="s">
        <v>122</v>
      </c>
      <c r="E99" s="73">
        <v>2885</v>
      </c>
      <c r="F99" s="74">
        <v>4.9279999999999999</v>
      </c>
      <c r="G99" s="76">
        <v>14217.28</v>
      </c>
      <c r="H99" s="16" t="s">
        <v>488</v>
      </c>
      <c r="I99" s="16" t="s">
        <v>492</v>
      </c>
      <c r="J99" s="16" t="s">
        <v>490</v>
      </c>
      <c r="K99" s="16" t="s">
        <v>0</v>
      </c>
      <c r="L99" s="15" t="s">
        <v>1</v>
      </c>
    </row>
    <row r="100" spans="1:12" ht="30.75" customHeight="1" x14ac:dyDescent="0.25">
      <c r="A100" s="16" t="s">
        <v>493</v>
      </c>
      <c r="B100" s="16" t="s">
        <v>232</v>
      </c>
      <c r="C100" s="16" t="s">
        <v>449</v>
      </c>
      <c r="D100" s="16" t="s">
        <v>122</v>
      </c>
      <c r="E100" s="73">
        <v>1820</v>
      </c>
      <c r="F100" s="74">
        <v>5.07</v>
      </c>
      <c r="G100" s="76">
        <v>9227.4</v>
      </c>
      <c r="H100" s="16" t="s">
        <v>494</v>
      </c>
      <c r="I100" s="16" t="s">
        <v>495</v>
      </c>
      <c r="J100" s="16" t="s">
        <v>496</v>
      </c>
      <c r="K100" s="16" t="s">
        <v>0</v>
      </c>
      <c r="L100" s="15" t="s">
        <v>1</v>
      </c>
    </row>
    <row r="101" spans="1:12" ht="30.75" customHeight="1" x14ac:dyDescent="0.25">
      <c r="A101" s="16" t="s">
        <v>497</v>
      </c>
      <c r="B101" s="16" t="s">
        <v>232</v>
      </c>
      <c r="C101" s="16" t="s">
        <v>227</v>
      </c>
      <c r="D101" s="16" t="s">
        <v>122</v>
      </c>
      <c r="E101" s="73">
        <v>3225</v>
      </c>
      <c r="F101" s="74">
        <v>5.1639999999999997</v>
      </c>
      <c r="G101" s="76">
        <v>16653.900000000001</v>
      </c>
      <c r="H101" s="16" t="s">
        <v>154</v>
      </c>
      <c r="I101" s="16" t="s">
        <v>498</v>
      </c>
      <c r="J101" s="16" t="s">
        <v>156</v>
      </c>
      <c r="K101" s="16" t="s">
        <v>0</v>
      </c>
      <c r="L101" s="15" t="s">
        <v>1</v>
      </c>
    </row>
    <row r="102" spans="1:12" ht="30.75" customHeight="1" x14ac:dyDescent="0.25">
      <c r="A102" s="16" t="s">
        <v>499</v>
      </c>
      <c r="B102" s="16" t="s">
        <v>135</v>
      </c>
      <c r="C102" s="16" t="s">
        <v>449</v>
      </c>
      <c r="D102" s="16" t="s">
        <v>122</v>
      </c>
      <c r="E102" s="73">
        <v>704</v>
      </c>
      <c r="F102" s="74">
        <v>5.2140000000000004</v>
      </c>
      <c r="G102" s="76">
        <v>3670.65</v>
      </c>
      <c r="H102" s="16" t="s">
        <v>272</v>
      </c>
      <c r="I102" s="16" t="s">
        <v>500</v>
      </c>
      <c r="J102" s="16" t="s">
        <v>386</v>
      </c>
      <c r="K102" s="16" t="s">
        <v>0</v>
      </c>
      <c r="L102" s="15" t="s">
        <v>140</v>
      </c>
    </row>
    <row r="103" spans="1:12" ht="30.75" customHeight="1" x14ac:dyDescent="0.25">
      <c r="A103" s="16" t="s">
        <v>501</v>
      </c>
      <c r="B103" s="16" t="s">
        <v>232</v>
      </c>
      <c r="C103" s="16" t="s">
        <v>227</v>
      </c>
      <c r="D103" s="16" t="s">
        <v>122</v>
      </c>
      <c r="E103" s="73">
        <v>2902.5</v>
      </c>
      <c r="F103" s="74">
        <v>5.1639999999999997</v>
      </c>
      <c r="G103" s="76">
        <v>14988.51</v>
      </c>
      <c r="H103" s="16" t="s">
        <v>154</v>
      </c>
      <c r="I103" s="16" t="s">
        <v>502</v>
      </c>
      <c r="J103" s="16" t="s">
        <v>156</v>
      </c>
      <c r="K103" s="16" t="s">
        <v>0</v>
      </c>
      <c r="L103" s="15" t="s">
        <v>1</v>
      </c>
    </row>
    <row r="104" spans="1:12" ht="30.75" customHeight="1" x14ac:dyDescent="0.25">
      <c r="A104" s="16" t="s">
        <v>503</v>
      </c>
      <c r="B104" s="16" t="s">
        <v>232</v>
      </c>
      <c r="C104" s="16" t="s">
        <v>3</v>
      </c>
      <c r="D104" s="16" t="s">
        <v>243</v>
      </c>
      <c r="E104" s="73">
        <v>2340</v>
      </c>
      <c r="F104" s="74">
        <v>5.4509999999999996</v>
      </c>
      <c r="G104" s="76">
        <v>12755.34</v>
      </c>
      <c r="H104" s="16" t="s">
        <v>504</v>
      </c>
      <c r="I104" s="16" t="s">
        <v>505</v>
      </c>
      <c r="J104" s="16" t="s">
        <v>506</v>
      </c>
      <c r="K104" s="16" t="s">
        <v>0</v>
      </c>
      <c r="L104" s="15" t="s">
        <v>1</v>
      </c>
    </row>
    <row r="105" spans="1:12" ht="30.75" customHeight="1" x14ac:dyDescent="0.25">
      <c r="A105" s="16" t="s">
        <v>507</v>
      </c>
      <c r="B105" s="16" t="s">
        <v>232</v>
      </c>
      <c r="C105" s="16" t="s">
        <v>3</v>
      </c>
      <c r="D105" s="16" t="s">
        <v>243</v>
      </c>
      <c r="E105" s="73">
        <v>2070</v>
      </c>
      <c r="F105" s="74">
        <v>5.5570000000000004</v>
      </c>
      <c r="G105" s="76">
        <v>11502.99</v>
      </c>
      <c r="H105" s="16" t="s">
        <v>508</v>
      </c>
      <c r="I105" s="16" t="s">
        <v>509</v>
      </c>
      <c r="J105" s="16" t="s">
        <v>259</v>
      </c>
      <c r="K105" s="16" t="s">
        <v>0</v>
      </c>
      <c r="L105" s="15" t="s">
        <v>1</v>
      </c>
    </row>
    <row r="106" spans="1:12" ht="30.75" customHeight="1" x14ac:dyDescent="0.25">
      <c r="A106" s="17" t="s">
        <v>510</v>
      </c>
      <c r="B106" s="17" t="s">
        <v>120</v>
      </c>
      <c r="C106" s="16" t="s">
        <v>3</v>
      </c>
      <c r="D106" s="17" t="s">
        <v>345</v>
      </c>
      <c r="E106" s="70">
        <v>1800</v>
      </c>
      <c r="F106" s="71">
        <v>5.5419999999999998</v>
      </c>
      <c r="G106" s="75">
        <v>9975.6</v>
      </c>
      <c r="H106" s="17" t="s">
        <v>511</v>
      </c>
      <c r="I106" s="17" t="s">
        <v>512</v>
      </c>
      <c r="J106" s="17" t="s">
        <v>513</v>
      </c>
      <c r="K106" s="17" t="s">
        <v>106</v>
      </c>
      <c r="L106" s="15" t="s">
        <v>1</v>
      </c>
    </row>
    <row r="107" spans="1:12" ht="30.75" customHeight="1" x14ac:dyDescent="0.25">
      <c r="A107" s="16" t="s">
        <v>514</v>
      </c>
      <c r="B107" s="16" t="s">
        <v>265</v>
      </c>
      <c r="C107" s="16" t="s">
        <v>341</v>
      </c>
      <c r="D107" s="16" t="s">
        <v>122</v>
      </c>
      <c r="E107" s="73">
        <v>1820</v>
      </c>
      <c r="F107" s="74">
        <v>4.99</v>
      </c>
      <c r="G107" s="76">
        <v>9081.7999999999993</v>
      </c>
      <c r="H107" s="16" t="s">
        <v>515</v>
      </c>
      <c r="I107" s="16" t="s">
        <v>516</v>
      </c>
      <c r="J107" s="16" t="s">
        <v>289</v>
      </c>
      <c r="K107" s="16" t="s">
        <v>0</v>
      </c>
      <c r="L107" s="15" t="s">
        <v>1</v>
      </c>
    </row>
    <row r="108" spans="1:12" ht="30.75" customHeight="1" x14ac:dyDescent="0.25">
      <c r="A108" s="16" t="s">
        <v>517</v>
      </c>
      <c r="B108" s="16" t="s">
        <v>265</v>
      </c>
      <c r="C108" s="16" t="s">
        <v>518</v>
      </c>
      <c r="D108" s="16" t="s">
        <v>122</v>
      </c>
      <c r="E108" s="73">
        <v>580</v>
      </c>
      <c r="F108" s="74">
        <v>5.0780000000000003</v>
      </c>
      <c r="G108" s="76">
        <v>2945.24</v>
      </c>
      <c r="H108" s="16" t="s">
        <v>241</v>
      </c>
      <c r="I108" s="16" t="s">
        <v>519</v>
      </c>
      <c r="J108" s="16" t="s">
        <v>197</v>
      </c>
      <c r="K108" s="16" t="s">
        <v>0</v>
      </c>
      <c r="L108" s="15" t="s">
        <v>1</v>
      </c>
    </row>
    <row r="109" spans="1:12" ht="30.75" customHeight="1" x14ac:dyDescent="0.25">
      <c r="A109" s="16" t="s">
        <v>520</v>
      </c>
      <c r="B109" s="16" t="s">
        <v>265</v>
      </c>
      <c r="C109" s="16" t="s">
        <v>521</v>
      </c>
      <c r="D109" s="16" t="s">
        <v>122</v>
      </c>
      <c r="E109" s="73">
        <v>1860</v>
      </c>
      <c r="F109" s="74">
        <v>5.0780000000000003</v>
      </c>
      <c r="G109" s="76">
        <v>9445.08</v>
      </c>
      <c r="H109" s="16" t="s">
        <v>241</v>
      </c>
      <c r="I109" s="16" t="s">
        <v>522</v>
      </c>
      <c r="J109" s="16" t="s">
        <v>197</v>
      </c>
      <c r="K109" s="16" t="s">
        <v>0</v>
      </c>
      <c r="L109" s="15" t="s">
        <v>1</v>
      </c>
    </row>
    <row r="110" spans="1:12" ht="30.75" customHeight="1" x14ac:dyDescent="0.25">
      <c r="A110" s="16" t="s">
        <v>523</v>
      </c>
      <c r="B110" s="16" t="s">
        <v>265</v>
      </c>
      <c r="C110" s="16" t="s">
        <v>524</v>
      </c>
      <c r="D110" s="16" t="s">
        <v>160</v>
      </c>
      <c r="E110" s="73">
        <v>2019</v>
      </c>
      <c r="F110" s="74">
        <v>5.6070000000000002</v>
      </c>
      <c r="G110" s="76">
        <v>11320.53</v>
      </c>
      <c r="H110" s="16" t="s">
        <v>241</v>
      </c>
      <c r="I110" s="16" t="s">
        <v>525</v>
      </c>
      <c r="J110" s="16" t="s">
        <v>197</v>
      </c>
      <c r="K110" s="16" t="s">
        <v>0</v>
      </c>
      <c r="L110" s="15" t="s">
        <v>1</v>
      </c>
    </row>
    <row r="111" spans="1:12" ht="30.75" customHeight="1" x14ac:dyDescent="0.25">
      <c r="A111" s="16" t="s">
        <v>526</v>
      </c>
      <c r="B111" s="16" t="s">
        <v>265</v>
      </c>
      <c r="C111" s="16" t="s">
        <v>279</v>
      </c>
      <c r="D111" s="16" t="s">
        <v>122</v>
      </c>
      <c r="E111" s="73">
        <v>1290</v>
      </c>
      <c r="F111" s="74">
        <v>4.9850000000000003</v>
      </c>
      <c r="G111" s="76">
        <v>6430.65</v>
      </c>
      <c r="H111" s="16" t="s">
        <v>306</v>
      </c>
      <c r="I111" s="16" t="s">
        <v>527</v>
      </c>
      <c r="J111" s="16" t="s">
        <v>308</v>
      </c>
      <c r="K111" s="16" t="s">
        <v>0</v>
      </c>
      <c r="L111" s="15" t="s">
        <v>1</v>
      </c>
    </row>
    <row r="112" spans="1:12" ht="30.75" customHeight="1" x14ac:dyDescent="0.25">
      <c r="A112" s="16" t="s">
        <v>528</v>
      </c>
      <c r="B112" s="16" t="s">
        <v>265</v>
      </c>
      <c r="C112" s="16" t="s">
        <v>121</v>
      </c>
      <c r="D112" s="16" t="s">
        <v>122</v>
      </c>
      <c r="E112" s="73">
        <v>2465</v>
      </c>
      <c r="F112" s="74">
        <v>4.9574999999999996</v>
      </c>
      <c r="G112" s="76">
        <v>12220.23</v>
      </c>
      <c r="H112" s="16" t="s">
        <v>306</v>
      </c>
      <c r="I112" s="16" t="s">
        <v>529</v>
      </c>
      <c r="J112" s="16" t="s">
        <v>308</v>
      </c>
      <c r="K112" s="16" t="s">
        <v>0</v>
      </c>
      <c r="L112" s="15" t="s">
        <v>1</v>
      </c>
    </row>
    <row r="113" spans="1:12" ht="30.75" customHeight="1" x14ac:dyDescent="0.25">
      <c r="A113" s="16" t="s">
        <v>530</v>
      </c>
      <c r="B113" s="16" t="s">
        <v>265</v>
      </c>
      <c r="C113" s="16" t="s">
        <v>227</v>
      </c>
      <c r="D113" s="16" t="s">
        <v>122</v>
      </c>
      <c r="E113" s="73">
        <v>10190</v>
      </c>
      <c r="F113" s="74">
        <v>5.3404999999999996</v>
      </c>
      <c r="G113" s="76">
        <v>54419.69</v>
      </c>
      <c r="H113" s="16" t="s">
        <v>531</v>
      </c>
      <c r="I113" s="16" t="s">
        <v>532</v>
      </c>
      <c r="J113" s="16" t="s">
        <v>167</v>
      </c>
      <c r="K113" s="16" t="s">
        <v>0</v>
      </c>
      <c r="L113" s="15" t="s">
        <v>1</v>
      </c>
    </row>
    <row r="114" spans="1:12" ht="30.75" customHeight="1" x14ac:dyDescent="0.25">
      <c r="A114" s="16" t="s">
        <v>533</v>
      </c>
      <c r="B114" s="16" t="s">
        <v>265</v>
      </c>
      <c r="C114" s="16" t="s">
        <v>147</v>
      </c>
      <c r="D114" s="16" t="s">
        <v>122</v>
      </c>
      <c r="E114" s="73">
        <v>13850</v>
      </c>
      <c r="F114" s="74">
        <v>5.1870000000000003</v>
      </c>
      <c r="G114" s="76">
        <v>71839.95</v>
      </c>
      <c r="H114" s="16" t="s">
        <v>534</v>
      </c>
      <c r="I114" s="16" t="s">
        <v>535</v>
      </c>
      <c r="J114" s="16" t="s">
        <v>536</v>
      </c>
      <c r="K114" s="16" t="s">
        <v>0</v>
      </c>
      <c r="L114" s="15" t="s">
        <v>1</v>
      </c>
    </row>
    <row r="115" spans="1:12" ht="30.75" customHeight="1" x14ac:dyDescent="0.25">
      <c r="A115" s="16" t="s">
        <v>537</v>
      </c>
      <c r="B115" s="16" t="s">
        <v>265</v>
      </c>
      <c r="C115" s="16" t="s">
        <v>274</v>
      </c>
      <c r="D115" s="16" t="s">
        <v>160</v>
      </c>
      <c r="E115" s="73">
        <v>947.5</v>
      </c>
      <c r="F115" s="74">
        <v>5.5389999999999997</v>
      </c>
      <c r="G115" s="76">
        <v>5248.2</v>
      </c>
      <c r="H115" s="16" t="s">
        <v>538</v>
      </c>
      <c r="I115" s="16" t="s">
        <v>539</v>
      </c>
      <c r="J115" s="16" t="s">
        <v>534</v>
      </c>
      <c r="K115" s="16" t="s">
        <v>0</v>
      </c>
      <c r="L115" s="15" t="s">
        <v>1</v>
      </c>
    </row>
    <row r="116" spans="1:12" ht="30.75" customHeight="1" x14ac:dyDescent="0.25">
      <c r="A116" s="16" t="s">
        <v>540</v>
      </c>
      <c r="B116" s="16" t="s">
        <v>265</v>
      </c>
      <c r="C116" s="16" t="s">
        <v>449</v>
      </c>
      <c r="D116" s="16" t="s">
        <v>122</v>
      </c>
      <c r="E116" s="73">
        <v>4270</v>
      </c>
      <c r="F116" s="74">
        <v>5.2060000000000004</v>
      </c>
      <c r="G116" s="76">
        <v>22229.62</v>
      </c>
      <c r="H116" s="16" t="s">
        <v>266</v>
      </c>
      <c r="I116" s="16" t="s">
        <v>541</v>
      </c>
      <c r="J116" s="16" t="s">
        <v>268</v>
      </c>
      <c r="K116" s="16" t="s">
        <v>0</v>
      </c>
      <c r="L116" s="15" t="s">
        <v>1</v>
      </c>
    </row>
    <row r="117" spans="1:12" ht="30.75" customHeight="1" x14ac:dyDescent="0.25">
      <c r="A117" s="16" t="s">
        <v>542</v>
      </c>
      <c r="B117" s="16" t="s">
        <v>265</v>
      </c>
      <c r="C117" s="16" t="s">
        <v>298</v>
      </c>
      <c r="D117" s="16" t="s">
        <v>122</v>
      </c>
      <c r="E117" s="73">
        <v>2665</v>
      </c>
      <c r="F117" s="74">
        <v>5.218</v>
      </c>
      <c r="G117" s="76">
        <v>13905.97</v>
      </c>
      <c r="H117" s="16" t="s">
        <v>538</v>
      </c>
      <c r="I117" s="16" t="s">
        <v>543</v>
      </c>
      <c r="J117" s="16" t="s">
        <v>534</v>
      </c>
      <c r="K117" s="16" t="s">
        <v>0</v>
      </c>
      <c r="L117" s="15" t="s">
        <v>1</v>
      </c>
    </row>
    <row r="118" spans="1:12" ht="30.75" customHeight="1" x14ac:dyDescent="0.25">
      <c r="A118" s="16" t="s">
        <v>544</v>
      </c>
      <c r="B118" s="16" t="s">
        <v>265</v>
      </c>
      <c r="C118" s="16" t="s">
        <v>3</v>
      </c>
      <c r="D118" s="16" t="s">
        <v>243</v>
      </c>
      <c r="E118" s="73">
        <v>10815</v>
      </c>
      <c r="F118" s="74">
        <v>5.8212000000000002</v>
      </c>
      <c r="G118" s="76">
        <v>62956.27</v>
      </c>
      <c r="H118" s="16" t="s">
        <v>531</v>
      </c>
      <c r="I118" s="16" t="s">
        <v>545</v>
      </c>
      <c r="J118" s="16" t="s">
        <v>167</v>
      </c>
      <c r="K118" s="16" t="s">
        <v>0</v>
      </c>
      <c r="L118" s="15" t="s">
        <v>1</v>
      </c>
    </row>
    <row r="119" spans="1:12" ht="30.75" customHeight="1" x14ac:dyDescent="0.25">
      <c r="A119" s="16" t="s">
        <v>546</v>
      </c>
      <c r="B119" s="16" t="s">
        <v>265</v>
      </c>
      <c r="C119" s="16" t="s">
        <v>3</v>
      </c>
      <c r="D119" s="16" t="s">
        <v>243</v>
      </c>
      <c r="E119" s="73">
        <v>22820</v>
      </c>
      <c r="F119" s="74">
        <v>5.4480000000000004</v>
      </c>
      <c r="G119" s="76">
        <v>124323.36</v>
      </c>
      <c r="H119" s="16" t="s">
        <v>547</v>
      </c>
      <c r="I119" s="16" t="s">
        <v>548</v>
      </c>
      <c r="J119" s="16" t="s">
        <v>549</v>
      </c>
      <c r="K119" s="16" t="s">
        <v>0</v>
      </c>
      <c r="L119" s="15" t="s">
        <v>1</v>
      </c>
    </row>
    <row r="120" spans="1:12" ht="30.75" customHeight="1" x14ac:dyDescent="0.25">
      <c r="A120" s="16" t="s">
        <v>550</v>
      </c>
      <c r="B120" s="16" t="s">
        <v>265</v>
      </c>
      <c r="C120" s="16" t="s">
        <v>282</v>
      </c>
      <c r="D120" s="16" t="s">
        <v>122</v>
      </c>
      <c r="E120" s="73">
        <v>4915</v>
      </c>
      <c r="F120" s="74">
        <v>5.0339999999999998</v>
      </c>
      <c r="G120" s="76">
        <v>24742.11</v>
      </c>
      <c r="H120" s="16" t="s">
        <v>331</v>
      </c>
      <c r="I120" s="16" t="s">
        <v>551</v>
      </c>
      <c r="J120" s="16" t="s">
        <v>333</v>
      </c>
      <c r="K120" s="16" t="s">
        <v>0</v>
      </c>
      <c r="L120" s="15" t="s">
        <v>1</v>
      </c>
    </row>
    <row r="121" spans="1:12" ht="30.75" customHeight="1" x14ac:dyDescent="0.25">
      <c r="A121" s="16" t="s">
        <v>552</v>
      </c>
      <c r="B121" s="16" t="s">
        <v>265</v>
      </c>
      <c r="C121" s="16" t="s">
        <v>449</v>
      </c>
      <c r="D121" s="16" t="s">
        <v>122</v>
      </c>
      <c r="E121" s="73">
        <v>3270</v>
      </c>
      <c r="F121" s="74">
        <v>5.0309999999999997</v>
      </c>
      <c r="G121" s="76">
        <v>16451.37</v>
      </c>
      <c r="H121" s="16" t="s">
        <v>331</v>
      </c>
      <c r="I121" s="16" t="s">
        <v>553</v>
      </c>
      <c r="J121" s="16" t="s">
        <v>333</v>
      </c>
      <c r="K121" s="16" t="s">
        <v>0</v>
      </c>
      <c r="L121" s="15" t="s">
        <v>1</v>
      </c>
    </row>
    <row r="122" spans="1:12" ht="30.75" customHeight="1" x14ac:dyDescent="0.25">
      <c r="A122" s="16" t="s">
        <v>554</v>
      </c>
      <c r="B122" s="16" t="s">
        <v>265</v>
      </c>
      <c r="C122" s="16" t="s">
        <v>555</v>
      </c>
      <c r="D122" s="16" t="s">
        <v>122</v>
      </c>
      <c r="E122" s="73">
        <v>3750</v>
      </c>
      <c r="F122" s="74">
        <v>5.0339999999999998</v>
      </c>
      <c r="G122" s="76">
        <v>18877.5</v>
      </c>
      <c r="H122" s="16" t="s">
        <v>331</v>
      </c>
      <c r="I122" s="16" t="s">
        <v>556</v>
      </c>
      <c r="J122" s="16" t="s">
        <v>333</v>
      </c>
      <c r="K122" s="16" t="s">
        <v>0</v>
      </c>
      <c r="L122" s="15" t="s">
        <v>1</v>
      </c>
    </row>
    <row r="123" spans="1:12" ht="30.75" customHeight="1" x14ac:dyDescent="0.25">
      <c r="A123" s="16" t="s">
        <v>557</v>
      </c>
      <c r="B123" s="16" t="s">
        <v>265</v>
      </c>
      <c r="C123" s="16" t="s">
        <v>121</v>
      </c>
      <c r="D123" s="16" t="s">
        <v>122</v>
      </c>
      <c r="E123" s="73">
        <v>11540</v>
      </c>
      <c r="F123" s="74">
        <v>4.9180000000000001</v>
      </c>
      <c r="G123" s="76">
        <v>56753.72</v>
      </c>
      <c r="H123" s="16" t="s">
        <v>549</v>
      </c>
      <c r="I123" s="16" t="s">
        <v>558</v>
      </c>
      <c r="J123" s="16" t="s">
        <v>559</v>
      </c>
      <c r="K123" s="16" t="s">
        <v>0</v>
      </c>
      <c r="L123" s="15" t="s">
        <v>1</v>
      </c>
    </row>
    <row r="124" spans="1:12" ht="30.75" customHeight="1" x14ac:dyDescent="0.25">
      <c r="A124" s="16" t="s">
        <v>560</v>
      </c>
      <c r="B124" s="16" t="s">
        <v>265</v>
      </c>
      <c r="C124" s="16" t="s">
        <v>227</v>
      </c>
      <c r="D124" s="16" t="s">
        <v>122</v>
      </c>
      <c r="E124" s="73">
        <v>2080</v>
      </c>
      <c r="F124" s="74">
        <v>5.0339999999999998</v>
      </c>
      <c r="G124" s="76">
        <v>10470.719999999999</v>
      </c>
      <c r="H124" s="16" t="s">
        <v>331</v>
      </c>
      <c r="I124" s="16" t="s">
        <v>561</v>
      </c>
      <c r="J124" s="16" t="s">
        <v>333</v>
      </c>
      <c r="K124" s="16" t="s">
        <v>0</v>
      </c>
      <c r="L124" s="15" t="s">
        <v>1</v>
      </c>
    </row>
    <row r="125" spans="1:12" ht="30.75" customHeight="1" x14ac:dyDescent="0.25">
      <c r="A125" s="16" t="s">
        <v>562</v>
      </c>
      <c r="B125" s="16" t="s">
        <v>265</v>
      </c>
      <c r="C125" s="16" t="s">
        <v>279</v>
      </c>
      <c r="D125" s="16" t="s">
        <v>122</v>
      </c>
      <c r="E125" s="73">
        <v>2998</v>
      </c>
      <c r="F125" s="74">
        <v>5.0309999999999997</v>
      </c>
      <c r="G125" s="76">
        <v>15082.93</v>
      </c>
      <c r="H125" s="16" t="s">
        <v>331</v>
      </c>
      <c r="I125" s="16" t="s">
        <v>563</v>
      </c>
      <c r="J125" s="16" t="s">
        <v>333</v>
      </c>
      <c r="K125" s="16" t="s">
        <v>0</v>
      </c>
      <c r="L125" s="15" t="s">
        <v>1</v>
      </c>
    </row>
    <row r="126" spans="1:12" ht="30.75" customHeight="1" x14ac:dyDescent="0.25">
      <c r="A126" s="16" t="s">
        <v>564</v>
      </c>
      <c r="B126" s="16" t="s">
        <v>265</v>
      </c>
      <c r="C126" s="16" t="s">
        <v>274</v>
      </c>
      <c r="D126" s="16" t="s">
        <v>160</v>
      </c>
      <c r="E126" s="73">
        <v>1144.5</v>
      </c>
      <c r="F126" s="74">
        <v>5.3390000000000004</v>
      </c>
      <c r="G126" s="76">
        <v>6110.48</v>
      </c>
      <c r="H126" s="16" t="s">
        <v>331</v>
      </c>
      <c r="I126" s="16" t="s">
        <v>565</v>
      </c>
      <c r="J126" s="16" t="s">
        <v>333</v>
      </c>
      <c r="K126" s="16" t="s">
        <v>0</v>
      </c>
      <c r="L126" s="15" t="s">
        <v>1</v>
      </c>
    </row>
    <row r="127" spans="1:12" ht="30.75" customHeight="1" x14ac:dyDescent="0.25">
      <c r="A127" s="16" t="s">
        <v>566</v>
      </c>
      <c r="B127" s="16" t="s">
        <v>265</v>
      </c>
      <c r="C127" s="16" t="s">
        <v>270</v>
      </c>
      <c r="D127" s="16" t="s">
        <v>122</v>
      </c>
      <c r="E127" s="73">
        <v>3300</v>
      </c>
      <c r="F127" s="74">
        <v>4.9000000000000004</v>
      </c>
      <c r="G127" s="76">
        <v>16170</v>
      </c>
      <c r="H127" s="16" t="s">
        <v>321</v>
      </c>
      <c r="I127" s="16" t="s">
        <v>567</v>
      </c>
      <c r="J127" s="16" t="s">
        <v>323</v>
      </c>
      <c r="K127" s="16" t="s">
        <v>0</v>
      </c>
      <c r="L127" s="15" t="s">
        <v>1</v>
      </c>
    </row>
    <row r="128" spans="1:12" ht="30.75" customHeight="1" x14ac:dyDescent="0.25">
      <c r="A128" s="16" t="s">
        <v>568</v>
      </c>
      <c r="B128" s="16" t="s">
        <v>265</v>
      </c>
      <c r="C128" s="16" t="s">
        <v>147</v>
      </c>
      <c r="D128" s="16" t="s">
        <v>122</v>
      </c>
      <c r="E128" s="73">
        <v>3890</v>
      </c>
      <c r="F128" s="74">
        <v>4.8994999999999997</v>
      </c>
      <c r="G128" s="76">
        <v>19059.05</v>
      </c>
      <c r="H128" s="16" t="s">
        <v>321</v>
      </c>
      <c r="I128" s="16" t="s">
        <v>569</v>
      </c>
      <c r="J128" s="16" t="s">
        <v>323</v>
      </c>
      <c r="K128" s="16" t="s">
        <v>0</v>
      </c>
      <c r="L128" s="15" t="s">
        <v>1</v>
      </c>
    </row>
    <row r="129" spans="1:12" ht="30.75" customHeight="1" x14ac:dyDescent="0.25">
      <c r="A129" s="16" t="s">
        <v>570</v>
      </c>
      <c r="B129" s="16" t="s">
        <v>265</v>
      </c>
      <c r="C129" s="16" t="s">
        <v>571</v>
      </c>
      <c r="D129" s="16" t="s">
        <v>122</v>
      </c>
      <c r="E129" s="73">
        <v>1695</v>
      </c>
      <c r="F129" s="74">
        <v>4.8235000000000001</v>
      </c>
      <c r="G129" s="76">
        <v>8175.83</v>
      </c>
      <c r="H129" s="16" t="s">
        <v>572</v>
      </c>
      <c r="I129" s="16" t="s">
        <v>573</v>
      </c>
      <c r="J129" s="16" t="s">
        <v>574</v>
      </c>
      <c r="K129" s="16" t="s">
        <v>0</v>
      </c>
      <c r="L129" s="15" t="s">
        <v>1</v>
      </c>
    </row>
    <row r="130" spans="1:12" ht="30.75" customHeight="1" x14ac:dyDescent="0.25">
      <c r="A130" s="16" t="s">
        <v>575</v>
      </c>
      <c r="B130" s="16" t="s">
        <v>265</v>
      </c>
      <c r="C130" s="16" t="s">
        <v>576</v>
      </c>
      <c r="D130" s="16" t="s">
        <v>577</v>
      </c>
      <c r="E130" s="73">
        <v>4000</v>
      </c>
      <c r="F130" s="74">
        <v>3.3479999999999999</v>
      </c>
      <c r="G130" s="76">
        <v>13392</v>
      </c>
      <c r="H130" s="16" t="s">
        <v>244</v>
      </c>
      <c r="I130" s="16" t="s">
        <v>578</v>
      </c>
      <c r="J130" s="16" t="s">
        <v>246</v>
      </c>
      <c r="K130" s="16" t="s">
        <v>0</v>
      </c>
      <c r="L130" s="15" t="s">
        <v>1</v>
      </c>
    </row>
    <row r="131" spans="1:12" ht="30.75" customHeight="1" x14ac:dyDescent="0.25">
      <c r="A131" s="16" t="s">
        <v>579</v>
      </c>
      <c r="B131" s="16" t="s">
        <v>265</v>
      </c>
      <c r="C131" s="16" t="s">
        <v>274</v>
      </c>
      <c r="D131" s="16" t="s">
        <v>160</v>
      </c>
      <c r="E131" s="73">
        <v>1365</v>
      </c>
      <c r="F131" s="74">
        <v>5.4195000000000002</v>
      </c>
      <c r="G131" s="76">
        <v>7397.61</v>
      </c>
      <c r="H131" s="16" t="s">
        <v>572</v>
      </c>
      <c r="I131" s="16" t="s">
        <v>580</v>
      </c>
      <c r="J131" s="16" t="s">
        <v>581</v>
      </c>
      <c r="K131" s="16" t="s">
        <v>0</v>
      </c>
      <c r="L131" s="15" t="s">
        <v>1</v>
      </c>
    </row>
    <row r="132" spans="1:12" ht="30.75" customHeight="1" x14ac:dyDescent="0.25">
      <c r="A132" s="16" t="s">
        <v>582</v>
      </c>
      <c r="B132" s="16" t="s">
        <v>265</v>
      </c>
      <c r="C132" s="16" t="s">
        <v>282</v>
      </c>
      <c r="D132" s="16" t="s">
        <v>122</v>
      </c>
      <c r="E132" s="73">
        <v>8600</v>
      </c>
      <c r="F132" s="74">
        <v>4.9119999999999999</v>
      </c>
      <c r="G132" s="76">
        <v>42243.199999999997</v>
      </c>
      <c r="H132" s="16" t="s">
        <v>583</v>
      </c>
      <c r="I132" s="16" t="s">
        <v>584</v>
      </c>
      <c r="J132" s="16" t="s">
        <v>585</v>
      </c>
      <c r="K132" s="16" t="s">
        <v>0</v>
      </c>
      <c r="L132" s="15" t="s">
        <v>1</v>
      </c>
    </row>
    <row r="133" spans="1:12" ht="30.75" customHeight="1" x14ac:dyDescent="0.25">
      <c r="A133" s="17" t="s">
        <v>586</v>
      </c>
      <c r="B133" s="17" t="s">
        <v>344</v>
      </c>
      <c r="C133" s="16" t="s">
        <v>3</v>
      </c>
      <c r="D133" s="17" t="s">
        <v>345</v>
      </c>
      <c r="E133" s="70">
        <v>10460</v>
      </c>
      <c r="F133" s="71">
        <v>5.4279999999999999</v>
      </c>
      <c r="G133" s="75">
        <v>56776.88</v>
      </c>
      <c r="H133" s="17" t="s">
        <v>587</v>
      </c>
      <c r="I133" s="17" t="s">
        <v>588</v>
      </c>
      <c r="J133" s="17" t="s">
        <v>589</v>
      </c>
      <c r="K133" s="17" t="s">
        <v>106</v>
      </c>
      <c r="L133" s="15" t="s">
        <v>1</v>
      </c>
    </row>
    <row r="134" spans="1:12" ht="30.75" customHeight="1" x14ac:dyDescent="0.25">
      <c r="A134" s="16" t="s">
        <v>590</v>
      </c>
      <c r="B134" s="16" t="s">
        <v>265</v>
      </c>
      <c r="C134" s="16" t="s">
        <v>591</v>
      </c>
      <c r="D134" s="16" t="s">
        <v>122</v>
      </c>
      <c r="E134" s="73">
        <v>2595</v>
      </c>
      <c r="F134" s="74">
        <v>4.9470000000000001</v>
      </c>
      <c r="G134" s="76">
        <v>12837.46</v>
      </c>
      <c r="H134" s="16" t="s">
        <v>178</v>
      </c>
      <c r="I134" s="16" t="s">
        <v>592</v>
      </c>
      <c r="J134" s="16" t="s">
        <v>180</v>
      </c>
      <c r="K134" s="16" t="s">
        <v>0</v>
      </c>
      <c r="L134" s="15" t="s">
        <v>1</v>
      </c>
    </row>
    <row r="135" spans="1:12" ht="30.75" customHeight="1" x14ac:dyDescent="0.25">
      <c r="A135" s="16" t="s">
        <v>593</v>
      </c>
      <c r="B135" s="16" t="s">
        <v>265</v>
      </c>
      <c r="C135" s="16" t="s">
        <v>298</v>
      </c>
      <c r="D135" s="16" t="s">
        <v>122</v>
      </c>
      <c r="E135" s="73">
        <v>6330</v>
      </c>
      <c r="F135" s="74">
        <v>5.3402000000000003</v>
      </c>
      <c r="G135" s="76">
        <v>33803.46</v>
      </c>
      <c r="H135" s="16" t="s">
        <v>531</v>
      </c>
      <c r="I135" s="16" t="s">
        <v>594</v>
      </c>
      <c r="J135" s="16" t="s">
        <v>167</v>
      </c>
      <c r="K135" s="16" t="s">
        <v>0</v>
      </c>
      <c r="L135" s="15" t="s">
        <v>1</v>
      </c>
    </row>
    <row r="136" spans="1:12" ht="30.75" customHeight="1" x14ac:dyDescent="0.25">
      <c r="A136" s="16" t="s">
        <v>595</v>
      </c>
      <c r="B136" s="16" t="s">
        <v>265</v>
      </c>
      <c r="C136" s="16" t="s">
        <v>449</v>
      </c>
      <c r="D136" s="16" t="s">
        <v>330</v>
      </c>
      <c r="E136" s="73">
        <v>2110</v>
      </c>
      <c r="F136" s="74">
        <v>6.4604999999999997</v>
      </c>
      <c r="G136" s="76">
        <v>13631.65</v>
      </c>
      <c r="H136" s="16" t="s">
        <v>283</v>
      </c>
      <c r="I136" s="16" t="s">
        <v>596</v>
      </c>
      <c r="J136" s="16" t="s">
        <v>285</v>
      </c>
      <c r="K136" s="16" t="s">
        <v>0</v>
      </c>
      <c r="L136" s="15" t="s">
        <v>1</v>
      </c>
    </row>
    <row r="137" spans="1:12" ht="30.75" customHeight="1" x14ac:dyDescent="0.25">
      <c r="A137" s="16" t="s">
        <v>597</v>
      </c>
      <c r="B137" s="16" t="s">
        <v>265</v>
      </c>
      <c r="C137" s="16" t="s">
        <v>147</v>
      </c>
      <c r="D137" s="16" t="s">
        <v>122</v>
      </c>
      <c r="E137" s="73">
        <v>2000</v>
      </c>
      <c r="F137" s="74">
        <v>5.2629999999999999</v>
      </c>
      <c r="G137" s="76">
        <v>10526</v>
      </c>
      <c r="H137" s="16" t="s">
        <v>283</v>
      </c>
      <c r="I137" s="16" t="s">
        <v>598</v>
      </c>
      <c r="J137" s="16" t="s">
        <v>285</v>
      </c>
      <c r="K137" s="16" t="s">
        <v>0</v>
      </c>
      <c r="L137" s="15" t="s">
        <v>1</v>
      </c>
    </row>
    <row r="138" spans="1:12" ht="30.75" customHeight="1" x14ac:dyDescent="0.25">
      <c r="A138" s="16" t="s">
        <v>599</v>
      </c>
      <c r="B138" s="16" t="s">
        <v>265</v>
      </c>
      <c r="C138" s="16" t="s">
        <v>274</v>
      </c>
      <c r="D138" s="16" t="s">
        <v>160</v>
      </c>
      <c r="E138" s="73">
        <v>212.5</v>
      </c>
      <c r="F138" s="74">
        <v>5.6870000000000003</v>
      </c>
      <c r="G138" s="76">
        <v>1208.48</v>
      </c>
      <c r="H138" s="16" t="s">
        <v>600</v>
      </c>
      <c r="I138" s="16" t="s">
        <v>601</v>
      </c>
      <c r="J138" s="16" t="s">
        <v>531</v>
      </c>
      <c r="K138" s="16" t="s">
        <v>0</v>
      </c>
      <c r="L138" s="15" t="s">
        <v>1</v>
      </c>
    </row>
    <row r="139" spans="1:12" ht="30.75" customHeight="1" x14ac:dyDescent="0.25">
      <c r="A139" s="16" t="s">
        <v>602</v>
      </c>
      <c r="B139" s="16" t="s">
        <v>265</v>
      </c>
      <c r="C139" s="16" t="s">
        <v>3</v>
      </c>
      <c r="D139" s="16" t="s">
        <v>243</v>
      </c>
      <c r="E139" s="73">
        <v>10430</v>
      </c>
      <c r="F139" s="74">
        <v>5.5129999999999999</v>
      </c>
      <c r="G139" s="76">
        <v>57500.59</v>
      </c>
      <c r="H139" s="16" t="s">
        <v>180</v>
      </c>
      <c r="I139" s="16" t="s">
        <v>603</v>
      </c>
      <c r="J139" s="16" t="s">
        <v>308</v>
      </c>
      <c r="K139" s="16" t="s">
        <v>0</v>
      </c>
      <c r="L139" s="15" t="s">
        <v>1</v>
      </c>
    </row>
    <row r="140" spans="1:12" ht="30.75" customHeight="1" x14ac:dyDescent="0.25">
      <c r="A140" s="16" t="s">
        <v>604</v>
      </c>
      <c r="B140" s="16" t="s">
        <v>265</v>
      </c>
      <c r="C140" s="16" t="s">
        <v>121</v>
      </c>
      <c r="D140" s="16" t="s">
        <v>122</v>
      </c>
      <c r="E140" s="73">
        <v>13220</v>
      </c>
      <c r="F140" s="74">
        <v>4.8650000000000002</v>
      </c>
      <c r="G140" s="76">
        <v>64315.3</v>
      </c>
      <c r="H140" s="16" t="s">
        <v>605</v>
      </c>
      <c r="I140" s="16" t="s">
        <v>606</v>
      </c>
      <c r="J140" s="16" t="s">
        <v>607</v>
      </c>
      <c r="K140" s="16" t="s">
        <v>0</v>
      </c>
      <c r="L140" s="15" t="s">
        <v>1</v>
      </c>
    </row>
    <row r="141" spans="1:12" ht="30.75" customHeight="1" x14ac:dyDescent="0.25">
      <c r="A141" s="16" t="s">
        <v>608</v>
      </c>
      <c r="B141" s="16" t="s">
        <v>265</v>
      </c>
      <c r="C141" s="16" t="s">
        <v>279</v>
      </c>
      <c r="D141" s="16" t="s">
        <v>122</v>
      </c>
      <c r="E141" s="73">
        <v>3963</v>
      </c>
      <c r="F141" s="74">
        <v>4.8550000000000004</v>
      </c>
      <c r="G141" s="76">
        <v>19240.36</v>
      </c>
      <c r="H141" s="16" t="s">
        <v>299</v>
      </c>
      <c r="I141" s="16" t="s">
        <v>609</v>
      </c>
      <c r="J141" s="16" t="s">
        <v>244</v>
      </c>
      <c r="K141" s="16" t="s">
        <v>0</v>
      </c>
      <c r="L141" s="15" t="s">
        <v>1</v>
      </c>
    </row>
    <row r="142" spans="1:12" ht="30.75" customHeight="1" x14ac:dyDescent="0.25">
      <c r="A142" s="16" t="s">
        <v>610</v>
      </c>
      <c r="B142" s="16" t="s">
        <v>265</v>
      </c>
      <c r="C142" s="16" t="s">
        <v>227</v>
      </c>
      <c r="D142" s="16" t="s">
        <v>122</v>
      </c>
      <c r="E142" s="73">
        <v>7265</v>
      </c>
      <c r="F142" s="74">
        <v>4.8479999999999999</v>
      </c>
      <c r="G142" s="76">
        <v>35220.720000000001</v>
      </c>
      <c r="H142" s="16" t="s">
        <v>244</v>
      </c>
      <c r="I142" s="16" t="s">
        <v>611</v>
      </c>
      <c r="J142" s="16" t="s">
        <v>612</v>
      </c>
      <c r="K142" s="16" t="s">
        <v>0</v>
      </c>
      <c r="L142" s="15" t="s">
        <v>1</v>
      </c>
    </row>
    <row r="143" spans="1:12" ht="30.75" customHeight="1" x14ac:dyDescent="0.25">
      <c r="A143" s="16" t="s">
        <v>613</v>
      </c>
      <c r="B143" s="16" t="s">
        <v>265</v>
      </c>
      <c r="C143" s="16" t="s">
        <v>3</v>
      </c>
      <c r="D143" s="16" t="s">
        <v>243</v>
      </c>
      <c r="E143" s="73">
        <v>11320</v>
      </c>
      <c r="F143" s="74">
        <v>5.5839999999999996</v>
      </c>
      <c r="G143" s="76">
        <v>63210.879999999997</v>
      </c>
      <c r="H143" s="16" t="s">
        <v>310</v>
      </c>
      <c r="I143" s="16" t="s">
        <v>614</v>
      </c>
      <c r="J143" s="16" t="s">
        <v>312</v>
      </c>
      <c r="K143" s="16" t="s">
        <v>0</v>
      </c>
      <c r="L143" s="15" t="s">
        <v>1</v>
      </c>
    </row>
    <row r="144" spans="1:12" ht="30.75" customHeight="1" x14ac:dyDescent="0.25">
      <c r="A144" s="16" t="s">
        <v>615</v>
      </c>
      <c r="B144" s="16" t="s">
        <v>265</v>
      </c>
      <c r="C144" s="16" t="s">
        <v>3</v>
      </c>
      <c r="D144" s="16" t="s">
        <v>243</v>
      </c>
      <c r="E144" s="73">
        <v>27110</v>
      </c>
      <c r="F144" s="74">
        <v>5.5984999999999996</v>
      </c>
      <c r="G144" s="76">
        <v>151775.32999999999</v>
      </c>
      <c r="H144" s="16" t="s">
        <v>145</v>
      </c>
      <c r="I144" s="16" t="s">
        <v>616</v>
      </c>
      <c r="J144" s="16" t="s">
        <v>268</v>
      </c>
      <c r="K144" s="16" t="s">
        <v>0</v>
      </c>
      <c r="L144" s="15" t="s">
        <v>1</v>
      </c>
    </row>
    <row r="145" spans="1:12" ht="30.75" customHeight="1" x14ac:dyDescent="0.25">
      <c r="A145" s="16" t="s">
        <v>617</v>
      </c>
      <c r="B145" s="16" t="s">
        <v>265</v>
      </c>
      <c r="C145" s="16" t="s">
        <v>618</v>
      </c>
      <c r="D145" s="16" t="s">
        <v>122</v>
      </c>
      <c r="E145" s="73">
        <v>400</v>
      </c>
      <c r="F145" s="74">
        <v>4.9000000000000004</v>
      </c>
      <c r="G145" s="76">
        <v>1960</v>
      </c>
      <c r="H145" s="16" t="s">
        <v>321</v>
      </c>
      <c r="I145" s="16" t="s">
        <v>619</v>
      </c>
      <c r="J145" s="16" t="s">
        <v>323</v>
      </c>
      <c r="K145" s="16" t="s">
        <v>0</v>
      </c>
      <c r="L145" s="15" t="s">
        <v>1</v>
      </c>
    </row>
    <row r="146" spans="1:12" ht="30.75" customHeight="1" x14ac:dyDescent="0.25">
      <c r="A146" s="16" t="s">
        <v>620</v>
      </c>
      <c r="B146" s="16" t="s">
        <v>265</v>
      </c>
      <c r="C146" s="16" t="s">
        <v>121</v>
      </c>
      <c r="D146" s="16" t="s">
        <v>122</v>
      </c>
      <c r="E146" s="73">
        <v>2565</v>
      </c>
      <c r="F146" s="74">
        <v>4.9189999999999996</v>
      </c>
      <c r="G146" s="76">
        <v>12617.23</v>
      </c>
      <c r="H146" s="16" t="s">
        <v>488</v>
      </c>
      <c r="I146" s="16" t="s">
        <v>621</v>
      </c>
      <c r="J146" s="16" t="s">
        <v>490</v>
      </c>
      <c r="K146" s="16" t="s">
        <v>0</v>
      </c>
      <c r="L146" s="15" t="s">
        <v>1</v>
      </c>
    </row>
    <row r="147" spans="1:12" ht="30.75" customHeight="1" x14ac:dyDescent="0.25">
      <c r="A147" s="16" t="s">
        <v>622</v>
      </c>
      <c r="B147" s="16" t="s">
        <v>265</v>
      </c>
      <c r="C147" s="16" t="s">
        <v>282</v>
      </c>
      <c r="D147" s="16" t="s">
        <v>122</v>
      </c>
      <c r="E147" s="73">
        <v>1805</v>
      </c>
      <c r="F147" s="74">
        <v>4.9353999999999996</v>
      </c>
      <c r="G147" s="76">
        <v>8908.39</v>
      </c>
      <c r="H147" s="16" t="s">
        <v>623</v>
      </c>
      <c r="I147" s="16" t="s">
        <v>624</v>
      </c>
      <c r="J147" s="16" t="s">
        <v>625</v>
      </c>
      <c r="K147" s="16" t="s">
        <v>0</v>
      </c>
      <c r="L147" s="15" t="s">
        <v>1</v>
      </c>
    </row>
    <row r="148" spans="1:12" ht="30.75" customHeight="1" x14ac:dyDescent="0.25">
      <c r="A148" s="16" t="s">
        <v>626</v>
      </c>
      <c r="B148" s="16" t="s">
        <v>265</v>
      </c>
      <c r="C148" s="16" t="s">
        <v>270</v>
      </c>
      <c r="D148" s="16" t="s">
        <v>122</v>
      </c>
      <c r="E148" s="73">
        <v>3550</v>
      </c>
      <c r="F148" s="74">
        <v>4.9269999999999996</v>
      </c>
      <c r="G148" s="76">
        <v>17490.849999999999</v>
      </c>
      <c r="H148" s="16" t="s">
        <v>623</v>
      </c>
      <c r="I148" s="16" t="s">
        <v>627</v>
      </c>
      <c r="J148" s="16" t="s">
        <v>625</v>
      </c>
      <c r="K148" s="16" t="s">
        <v>0</v>
      </c>
      <c r="L148" s="15" t="s">
        <v>1</v>
      </c>
    </row>
    <row r="149" spans="1:12" ht="30.75" customHeight="1" x14ac:dyDescent="0.25">
      <c r="A149" s="16" t="s">
        <v>628</v>
      </c>
      <c r="B149" s="16" t="s">
        <v>265</v>
      </c>
      <c r="C149" s="16" t="s">
        <v>618</v>
      </c>
      <c r="D149" s="16" t="s">
        <v>122</v>
      </c>
      <c r="E149" s="73">
        <v>495</v>
      </c>
      <c r="F149" s="74">
        <v>4.9269999999999996</v>
      </c>
      <c r="G149" s="76">
        <v>2438.86</v>
      </c>
      <c r="H149" s="16" t="s">
        <v>623</v>
      </c>
      <c r="I149" s="16" t="s">
        <v>629</v>
      </c>
      <c r="J149" s="16" t="s">
        <v>625</v>
      </c>
      <c r="K149" s="16" t="s">
        <v>0</v>
      </c>
      <c r="L149" s="15" t="s">
        <v>1</v>
      </c>
    </row>
    <row r="150" spans="1:12" ht="30.75" customHeight="1" x14ac:dyDescent="0.25">
      <c r="A150" s="16" t="s">
        <v>630</v>
      </c>
      <c r="B150" s="16" t="s">
        <v>165</v>
      </c>
      <c r="C150" s="16" t="s">
        <v>282</v>
      </c>
      <c r="D150" s="16" t="s">
        <v>122</v>
      </c>
      <c r="E150" s="73">
        <v>2495</v>
      </c>
      <c r="F150" s="74">
        <v>4.97</v>
      </c>
      <c r="G150" s="76">
        <v>12400.15</v>
      </c>
      <c r="H150" s="16" t="s">
        <v>631</v>
      </c>
      <c r="I150" s="16" t="s">
        <v>632</v>
      </c>
      <c r="J150" s="16" t="s">
        <v>633</v>
      </c>
      <c r="K150" s="16" t="s">
        <v>0</v>
      </c>
      <c r="L150" s="15" t="s">
        <v>1</v>
      </c>
    </row>
    <row r="151" spans="1:12" ht="30.75" customHeight="1" x14ac:dyDescent="0.25">
      <c r="A151" s="16" t="s">
        <v>634</v>
      </c>
      <c r="B151" s="16" t="s">
        <v>265</v>
      </c>
      <c r="C151" s="16" t="s">
        <v>147</v>
      </c>
      <c r="D151" s="16" t="s">
        <v>122</v>
      </c>
      <c r="E151" s="73">
        <v>3000</v>
      </c>
      <c r="F151" s="74">
        <v>5.117</v>
      </c>
      <c r="G151" s="76">
        <v>15351</v>
      </c>
      <c r="H151" s="16" t="s">
        <v>145</v>
      </c>
      <c r="I151" s="16" t="s">
        <v>616</v>
      </c>
      <c r="J151" s="16" t="s">
        <v>351</v>
      </c>
      <c r="K151" s="16" t="s">
        <v>0</v>
      </c>
      <c r="L151" s="15" t="s">
        <v>1</v>
      </c>
    </row>
    <row r="152" spans="1:12" ht="30.75" customHeight="1" x14ac:dyDescent="0.25">
      <c r="A152" s="16" t="s">
        <v>635</v>
      </c>
      <c r="B152" s="16" t="s">
        <v>165</v>
      </c>
      <c r="C152" s="16" t="s">
        <v>298</v>
      </c>
      <c r="D152" s="16" t="s">
        <v>122</v>
      </c>
      <c r="E152" s="73">
        <v>3065</v>
      </c>
      <c r="F152" s="74">
        <v>5.2450000000000001</v>
      </c>
      <c r="G152" s="76">
        <v>16075.92</v>
      </c>
      <c r="H152" s="16" t="s">
        <v>283</v>
      </c>
      <c r="I152" s="16" t="s">
        <v>636</v>
      </c>
      <c r="J152" s="16" t="s">
        <v>285</v>
      </c>
      <c r="K152" s="16" t="s">
        <v>0</v>
      </c>
      <c r="L152" s="15" t="s">
        <v>1</v>
      </c>
    </row>
    <row r="153" spans="1:12" ht="30.75" customHeight="1" x14ac:dyDescent="0.25">
      <c r="A153" s="16" t="s">
        <v>637</v>
      </c>
      <c r="B153" s="16" t="s">
        <v>165</v>
      </c>
      <c r="C153" s="16" t="s">
        <v>227</v>
      </c>
      <c r="D153" s="16" t="s">
        <v>122</v>
      </c>
      <c r="E153" s="73">
        <v>1935</v>
      </c>
      <c r="F153" s="74">
        <v>5.3079999999999998</v>
      </c>
      <c r="G153" s="76">
        <v>10270.98</v>
      </c>
      <c r="H153" s="16" t="s">
        <v>531</v>
      </c>
      <c r="I153" s="16" t="s">
        <v>638</v>
      </c>
      <c r="J153" s="16" t="s">
        <v>167</v>
      </c>
      <c r="K153" s="16" t="s">
        <v>0</v>
      </c>
      <c r="L153" s="15" t="s">
        <v>1</v>
      </c>
    </row>
    <row r="154" spans="1:12" ht="30.75" customHeight="1" x14ac:dyDescent="0.25">
      <c r="A154" s="16" t="s">
        <v>639</v>
      </c>
      <c r="B154" s="16" t="s">
        <v>165</v>
      </c>
      <c r="C154" s="16" t="s">
        <v>147</v>
      </c>
      <c r="D154" s="16" t="s">
        <v>122</v>
      </c>
      <c r="E154" s="73">
        <v>2000</v>
      </c>
      <c r="F154" s="74">
        <v>4.8479999999999999</v>
      </c>
      <c r="G154" s="76">
        <v>9696</v>
      </c>
      <c r="H154" s="16" t="s">
        <v>472</v>
      </c>
      <c r="I154" s="16" t="s">
        <v>640</v>
      </c>
      <c r="J154" s="16" t="s">
        <v>246</v>
      </c>
      <c r="K154" s="16" t="s">
        <v>0</v>
      </c>
      <c r="L154" s="15" t="s">
        <v>1</v>
      </c>
    </row>
    <row r="155" spans="1:12" ht="30.75" customHeight="1" x14ac:dyDescent="0.25">
      <c r="A155" s="16" t="s">
        <v>641</v>
      </c>
      <c r="B155" s="16" t="s">
        <v>165</v>
      </c>
      <c r="C155" s="16" t="s">
        <v>227</v>
      </c>
      <c r="D155" s="16" t="s">
        <v>122</v>
      </c>
      <c r="E155" s="73">
        <v>693</v>
      </c>
      <c r="F155" s="74">
        <v>4.8479999999999999</v>
      </c>
      <c r="G155" s="76">
        <v>3359.66</v>
      </c>
      <c r="H155" s="16" t="s">
        <v>244</v>
      </c>
      <c r="I155" s="16" t="s">
        <v>642</v>
      </c>
      <c r="J155" s="16" t="s">
        <v>246</v>
      </c>
      <c r="K155" s="16" t="s">
        <v>0</v>
      </c>
      <c r="L155" s="15" t="s">
        <v>1</v>
      </c>
    </row>
    <row r="156" spans="1:12" ht="30.75" customHeight="1" x14ac:dyDescent="0.25">
      <c r="A156" s="16" t="s">
        <v>643</v>
      </c>
      <c r="B156" s="16" t="s">
        <v>165</v>
      </c>
      <c r="C156" s="16" t="s">
        <v>227</v>
      </c>
      <c r="D156" s="16" t="s">
        <v>122</v>
      </c>
      <c r="E156" s="73">
        <v>1872</v>
      </c>
      <c r="F156" s="74">
        <v>4.8380000000000001</v>
      </c>
      <c r="G156" s="76">
        <v>9056.73</v>
      </c>
      <c r="H156" s="16" t="s">
        <v>572</v>
      </c>
      <c r="I156" s="16" t="s">
        <v>644</v>
      </c>
      <c r="J156" s="16" t="s">
        <v>581</v>
      </c>
      <c r="K156" s="16" t="s">
        <v>0</v>
      </c>
      <c r="L156" s="15" t="s">
        <v>1</v>
      </c>
    </row>
    <row r="157" spans="1:12" ht="30.75" customHeight="1" x14ac:dyDescent="0.25">
      <c r="A157" s="16" t="s">
        <v>645</v>
      </c>
      <c r="B157" s="16" t="s">
        <v>135</v>
      </c>
      <c r="C157" s="16" t="s">
        <v>646</v>
      </c>
      <c r="D157" s="16" t="s">
        <v>122</v>
      </c>
      <c r="E157" s="73">
        <v>19500</v>
      </c>
      <c r="F157" s="74">
        <v>4.8650000000000002</v>
      </c>
      <c r="G157" s="76">
        <f>E157*F157</f>
        <v>94867.5</v>
      </c>
      <c r="H157" s="16" t="s">
        <v>647</v>
      </c>
      <c r="I157" s="16" t="s">
        <v>648</v>
      </c>
      <c r="J157" s="16" t="s">
        <v>261</v>
      </c>
      <c r="K157" s="16" t="s">
        <v>0</v>
      </c>
      <c r="L157" s="15" t="s">
        <v>1</v>
      </c>
    </row>
    <row r="158" spans="1:12" ht="30.75" customHeight="1" x14ac:dyDescent="0.25">
      <c r="A158" s="16" t="s">
        <v>649</v>
      </c>
      <c r="B158" s="16" t="s">
        <v>165</v>
      </c>
      <c r="C158" s="16" t="s">
        <v>329</v>
      </c>
      <c r="D158" s="16" t="s">
        <v>330</v>
      </c>
      <c r="E158" s="73">
        <v>850</v>
      </c>
      <c r="F158" s="74">
        <v>6.1749999999999998</v>
      </c>
      <c r="G158" s="76">
        <v>5248.75</v>
      </c>
      <c r="H158" s="16" t="s">
        <v>647</v>
      </c>
      <c r="I158" s="16" t="s">
        <v>650</v>
      </c>
      <c r="J158" s="16" t="s">
        <v>261</v>
      </c>
      <c r="K158" s="16" t="s">
        <v>0</v>
      </c>
      <c r="L158" s="15" t="s">
        <v>1</v>
      </c>
    </row>
    <row r="159" spans="1:12" ht="30.75" customHeight="1" x14ac:dyDescent="0.25">
      <c r="A159" s="16" t="s">
        <v>651</v>
      </c>
      <c r="B159" s="16" t="s">
        <v>135</v>
      </c>
      <c r="C159" s="16" t="s">
        <v>652</v>
      </c>
      <c r="D159" s="16" t="s">
        <v>122</v>
      </c>
      <c r="E159" s="73">
        <v>2805</v>
      </c>
      <c r="F159" s="74">
        <v>4.859</v>
      </c>
      <c r="G159" s="76">
        <v>13629.49</v>
      </c>
      <c r="H159" s="16" t="s">
        <v>464</v>
      </c>
      <c r="I159" s="16" t="s">
        <v>653</v>
      </c>
      <c r="J159" s="16" t="s">
        <v>654</v>
      </c>
      <c r="K159" s="16" t="s">
        <v>0</v>
      </c>
      <c r="L159" s="15" t="s">
        <v>140</v>
      </c>
    </row>
    <row r="160" spans="1:12" ht="30.75" customHeight="1" x14ac:dyDescent="0.25">
      <c r="A160" s="17" t="s">
        <v>655</v>
      </c>
      <c r="B160" s="17" t="s">
        <v>656</v>
      </c>
      <c r="C160" s="16" t="s">
        <v>657</v>
      </c>
      <c r="D160" s="2" t="s">
        <v>658</v>
      </c>
      <c r="E160" s="73">
        <v>1800</v>
      </c>
      <c r="F160" s="71">
        <v>5.6379999999999999</v>
      </c>
      <c r="G160" s="75">
        <v>10148.4</v>
      </c>
      <c r="H160" s="17" t="s">
        <v>659</v>
      </c>
      <c r="I160" s="17" t="s">
        <v>660</v>
      </c>
      <c r="J160" s="17" t="s">
        <v>661</v>
      </c>
      <c r="K160" s="17" t="s">
        <v>106</v>
      </c>
      <c r="L160" s="15" t="s">
        <v>140</v>
      </c>
    </row>
    <row r="161" spans="1:12" ht="30.75" customHeight="1" x14ac:dyDescent="0.25">
      <c r="A161" s="64" t="s">
        <v>44</v>
      </c>
      <c r="B161" s="64">
        <v>161</v>
      </c>
      <c r="C161" s="65" t="s">
        <v>775</v>
      </c>
      <c r="D161" s="64"/>
      <c r="E161" s="64"/>
      <c r="F161" s="66"/>
      <c r="G161" s="67">
        <f>SUM(G2:G160)</f>
        <v>3374497.1100000017</v>
      </c>
      <c r="H161" s="65"/>
      <c r="I161" s="65"/>
      <c r="J161" s="65"/>
      <c r="K161" s="68"/>
      <c r="L161" s="68"/>
    </row>
  </sheetData>
  <autoFilter ref="A1:L161" xr:uid="{55B1FD20-5F1B-452C-86AA-6E3C7A0CBA3C}"/>
  <phoneticPr fontId="3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BC83-2993-4E90-914F-303696C8861C}">
  <dimension ref="A1:K7"/>
  <sheetViews>
    <sheetView workbookViewId="0">
      <selection activeCell="J10" sqref="J10"/>
    </sheetView>
  </sheetViews>
  <sheetFormatPr defaultRowHeight="15" x14ac:dyDescent="0.25"/>
  <cols>
    <col min="1" max="1" width="20.85546875" style="1" bestFit="1" customWidth="1"/>
    <col min="2" max="2" width="8.85546875" style="1" bestFit="1" customWidth="1"/>
    <col min="3" max="3" width="45.7109375" style="1" bestFit="1" customWidth="1"/>
    <col min="4" max="4" width="13.28515625" style="1" bestFit="1" customWidth="1"/>
    <col min="5" max="5" width="11.28515625" style="1" customWidth="1"/>
    <col min="6" max="6" width="21.7109375" style="1" bestFit="1" customWidth="1"/>
    <col min="7" max="7" width="16.140625" style="1" bestFit="1" customWidth="1"/>
    <col min="8" max="8" width="10.85546875" style="1" customWidth="1"/>
    <col min="9" max="9" width="15.42578125" style="1" customWidth="1"/>
    <col min="10" max="10" width="13.5703125" style="1" customWidth="1"/>
    <col min="11" max="11" width="16.42578125" style="1" customWidth="1"/>
    <col min="12" max="16384" width="9.140625" style="1"/>
  </cols>
  <sheetData>
    <row r="1" spans="1:11" x14ac:dyDescent="0.25">
      <c r="A1" s="62" t="s">
        <v>45</v>
      </c>
      <c r="B1" s="62" t="s">
        <v>35</v>
      </c>
      <c r="C1" s="62" t="s">
        <v>60</v>
      </c>
      <c r="D1" s="62" t="s">
        <v>61</v>
      </c>
      <c r="E1" s="62" t="s">
        <v>62</v>
      </c>
      <c r="F1" s="62" t="s">
        <v>63</v>
      </c>
      <c r="G1" s="62" t="s">
        <v>64</v>
      </c>
      <c r="H1" s="62" t="s">
        <v>38</v>
      </c>
      <c r="I1" s="62" t="s">
        <v>65</v>
      </c>
      <c r="J1" s="62" t="s">
        <v>11</v>
      </c>
      <c r="K1" s="62" t="s">
        <v>13</v>
      </c>
    </row>
    <row r="2" spans="1:11" x14ac:dyDescent="0.25">
      <c r="A2" s="44" t="s">
        <v>784</v>
      </c>
      <c r="B2" s="95" t="s">
        <v>344</v>
      </c>
      <c r="C2" s="44" t="s">
        <v>787</v>
      </c>
      <c r="D2" s="44" t="s">
        <v>783</v>
      </c>
      <c r="E2" s="44">
        <v>45076</v>
      </c>
      <c r="F2" s="118" t="s">
        <v>782</v>
      </c>
      <c r="G2" s="119">
        <v>450</v>
      </c>
      <c r="H2" s="120">
        <v>5.56</v>
      </c>
      <c r="I2" s="121">
        <v>2500.87</v>
      </c>
      <c r="J2" s="118" t="s">
        <v>777</v>
      </c>
      <c r="K2" s="118" t="s">
        <v>776</v>
      </c>
    </row>
    <row r="3" spans="1:11" x14ac:dyDescent="0.25">
      <c r="A3" s="44" t="s">
        <v>181</v>
      </c>
      <c r="B3" s="95" t="s">
        <v>778</v>
      </c>
      <c r="C3" s="44" t="s">
        <v>182</v>
      </c>
      <c r="D3" s="44" t="s">
        <v>783</v>
      </c>
      <c r="E3" s="44">
        <v>44935</v>
      </c>
      <c r="F3" s="118" t="s">
        <v>782</v>
      </c>
      <c r="G3" s="119">
        <v>6400</v>
      </c>
      <c r="H3" s="120">
        <v>3.67</v>
      </c>
      <c r="I3" s="121">
        <v>23488</v>
      </c>
      <c r="J3" s="119" t="s">
        <v>1560</v>
      </c>
      <c r="K3" s="119" t="s">
        <v>1561</v>
      </c>
    </row>
    <row r="4" spans="1:11" x14ac:dyDescent="0.25">
      <c r="A4" s="44" t="s">
        <v>785</v>
      </c>
      <c r="B4" s="95" t="s">
        <v>778</v>
      </c>
      <c r="C4" s="44" t="s">
        <v>786</v>
      </c>
      <c r="D4" s="44" t="s">
        <v>783</v>
      </c>
      <c r="E4" s="44">
        <v>44824</v>
      </c>
      <c r="F4" s="118" t="s">
        <v>782</v>
      </c>
      <c r="G4" s="119">
        <v>3681</v>
      </c>
      <c r="H4" s="120">
        <v>5.57</v>
      </c>
      <c r="I4" s="121">
        <v>20517.89</v>
      </c>
      <c r="J4" s="118" t="s">
        <v>781</v>
      </c>
      <c r="K4" s="118" t="s">
        <v>779</v>
      </c>
    </row>
    <row r="5" spans="1:11" x14ac:dyDescent="0.25">
      <c r="A5" s="44" t="s">
        <v>785</v>
      </c>
      <c r="B5" s="95" t="s">
        <v>778</v>
      </c>
      <c r="C5" s="44" t="s">
        <v>786</v>
      </c>
      <c r="D5" s="44" t="s">
        <v>783</v>
      </c>
      <c r="E5" s="44">
        <v>45000</v>
      </c>
      <c r="F5" s="118" t="s">
        <v>782</v>
      </c>
      <c r="G5" s="119">
        <v>5524</v>
      </c>
      <c r="H5" s="120">
        <v>5.17</v>
      </c>
      <c r="I5" s="121">
        <v>28559.08</v>
      </c>
      <c r="J5" s="118" t="s">
        <v>780</v>
      </c>
      <c r="K5" s="118" t="s">
        <v>436</v>
      </c>
    </row>
    <row r="6" spans="1:11" x14ac:dyDescent="0.25">
      <c r="A6" s="140" t="s">
        <v>774</v>
      </c>
      <c r="B6" s="96">
        <v>4</v>
      </c>
      <c r="C6" s="96" t="s">
        <v>663</v>
      </c>
      <c r="D6" s="96"/>
      <c r="E6" s="96"/>
      <c r="F6" s="96"/>
      <c r="G6" s="96"/>
      <c r="H6" s="97"/>
      <c r="I6" s="98">
        <f>SUM(I2:I5)</f>
        <v>75065.84</v>
      </c>
      <c r="J6" s="97"/>
      <c r="K6" s="96"/>
    </row>
    <row r="7" spans="1:11" x14ac:dyDescent="0.2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</row>
  </sheetData>
  <mergeCells count="1">
    <mergeCell ref="A7:K7"/>
  </mergeCells>
  <phoneticPr fontId="33" type="noConversion"/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82CC-BEAA-44C4-9BC0-D77407223170}">
  <dimension ref="A1:P77"/>
  <sheetViews>
    <sheetView topLeftCell="B1" zoomScale="80" zoomScaleNormal="80" workbookViewId="0">
      <pane ySplit="1" topLeftCell="A2" activePane="bottomLeft" state="frozen"/>
      <selection activeCell="J10" sqref="J10"/>
      <selection pane="bottomLeft" activeCell="I6" sqref="I6"/>
    </sheetView>
  </sheetViews>
  <sheetFormatPr defaultRowHeight="53.25" customHeight="1" x14ac:dyDescent="0.25"/>
  <cols>
    <col min="1" max="1" width="28.140625" style="12" customWidth="1"/>
    <col min="2" max="2" width="15.5703125" style="12" bestFit="1" customWidth="1"/>
    <col min="3" max="3" width="36.140625" style="12" customWidth="1"/>
    <col min="4" max="4" width="25" style="12" bestFit="1" customWidth="1"/>
    <col min="5" max="5" width="15.140625" style="12" customWidth="1"/>
    <col min="6" max="6" width="25.85546875" style="12" bestFit="1" customWidth="1"/>
    <col min="7" max="7" width="16.140625" style="60" bestFit="1" customWidth="1"/>
    <col min="8" max="8" width="9.7109375" style="160" customWidth="1"/>
    <col min="9" max="9" width="16.5703125" style="35" bestFit="1" customWidth="1"/>
    <col min="10" max="10" width="76.5703125" style="12" customWidth="1"/>
    <col min="11" max="11" width="41.28515625" style="12" customWidth="1"/>
    <col min="12" max="12" width="11.5703125" style="12" bestFit="1" customWidth="1"/>
    <col min="13" max="13" width="19.28515625" style="12" bestFit="1" customWidth="1"/>
    <col min="14" max="14" width="11.5703125" style="12" bestFit="1" customWidth="1"/>
    <col min="15" max="15" width="14" style="12" customWidth="1"/>
    <col min="16" max="16" width="7" style="104" bestFit="1" customWidth="1"/>
    <col min="17" max="16384" width="9.140625" style="12"/>
  </cols>
  <sheetData>
    <row r="1" spans="1:16" ht="53.25" customHeight="1" thickBot="1" x14ac:dyDescent="0.3">
      <c r="A1" s="30" t="s">
        <v>45</v>
      </c>
      <c r="B1" s="30" t="s">
        <v>35</v>
      </c>
      <c r="C1" s="30" t="s">
        <v>1537</v>
      </c>
      <c r="D1" s="112" t="s">
        <v>61</v>
      </c>
      <c r="E1" s="178" t="s">
        <v>62</v>
      </c>
      <c r="F1" s="178" t="s">
        <v>63</v>
      </c>
      <c r="G1" s="179" t="s">
        <v>64</v>
      </c>
      <c r="H1" s="180" t="s">
        <v>38</v>
      </c>
      <c r="I1" s="181" t="s">
        <v>65</v>
      </c>
      <c r="J1" s="178" t="s">
        <v>66</v>
      </c>
      <c r="K1" s="178" t="s">
        <v>67</v>
      </c>
      <c r="L1" s="178" t="s">
        <v>68</v>
      </c>
      <c r="M1" s="178" t="s">
        <v>69</v>
      </c>
      <c r="N1" s="178" t="s">
        <v>70</v>
      </c>
      <c r="O1" s="178" t="s">
        <v>71</v>
      </c>
      <c r="P1" s="178" t="s">
        <v>72</v>
      </c>
    </row>
    <row r="2" spans="1:16" ht="67.5" customHeight="1" thickBot="1" x14ac:dyDescent="0.3">
      <c r="A2" s="10" t="s">
        <v>788</v>
      </c>
      <c r="B2" s="25" t="s">
        <v>1808</v>
      </c>
      <c r="C2" s="25" t="s">
        <v>789</v>
      </c>
      <c r="D2" s="173" t="s">
        <v>26</v>
      </c>
      <c r="E2" s="182">
        <v>44861</v>
      </c>
      <c r="F2" s="156" t="s">
        <v>790</v>
      </c>
      <c r="G2" s="183">
        <v>110000</v>
      </c>
      <c r="H2" s="184">
        <v>4.8650000000000002</v>
      </c>
      <c r="I2" s="185">
        <v>535150</v>
      </c>
      <c r="J2" s="156" t="s">
        <v>1596</v>
      </c>
      <c r="K2" s="141" t="s">
        <v>1828</v>
      </c>
      <c r="L2" s="182">
        <v>44887</v>
      </c>
      <c r="M2" s="182">
        <v>45075</v>
      </c>
      <c r="N2" s="182">
        <v>45078</v>
      </c>
      <c r="O2" s="156">
        <v>3</v>
      </c>
      <c r="P2" s="186" t="s">
        <v>791</v>
      </c>
    </row>
    <row r="3" spans="1:16" ht="53.25" customHeight="1" thickBot="1" x14ac:dyDescent="0.3">
      <c r="A3" s="10" t="s">
        <v>792</v>
      </c>
      <c r="B3" s="25" t="s">
        <v>1808</v>
      </c>
      <c r="C3" s="25" t="s">
        <v>793</v>
      </c>
      <c r="D3" s="173" t="s">
        <v>794</v>
      </c>
      <c r="E3" s="182">
        <v>45174</v>
      </c>
      <c r="F3" s="156" t="s">
        <v>790</v>
      </c>
      <c r="G3" s="183">
        <v>10</v>
      </c>
      <c r="H3" s="184">
        <v>5.15</v>
      </c>
      <c r="I3" s="185">
        <f>G3*H3</f>
        <v>51.5</v>
      </c>
      <c r="J3" s="141" t="s">
        <v>1593</v>
      </c>
      <c r="K3" s="141" t="s">
        <v>796</v>
      </c>
      <c r="L3" s="182">
        <v>45208</v>
      </c>
      <c r="M3" s="182">
        <v>45222</v>
      </c>
      <c r="N3" s="182">
        <v>45225</v>
      </c>
      <c r="O3" s="156">
        <v>3</v>
      </c>
      <c r="P3" s="186" t="s">
        <v>791</v>
      </c>
    </row>
    <row r="4" spans="1:16" ht="53.25" customHeight="1" thickBot="1" x14ac:dyDescent="0.3">
      <c r="A4" s="10" t="s">
        <v>797</v>
      </c>
      <c r="B4" s="25" t="s">
        <v>1811</v>
      </c>
      <c r="C4" s="25" t="s">
        <v>798</v>
      </c>
      <c r="D4" s="173" t="s">
        <v>794</v>
      </c>
      <c r="E4" s="182">
        <v>45209</v>
      </c>
      <c r="F4" s="156" t="s">
        <v>790</v>
      </c>
      <c r="G4" s="183">
        <v>13777.8</v>
      </c>
      <c r="H4" s="184">
        <v>5.15</v>
      </c>
      <c r="I4" s="185">
        <f>G4*H4</f>
        <v>70955.67</v>
      </c>
      <c r="J4" s="156" t="s">
        <v>1597</v>
      </c>
      <c r="K4" s="141" t="s">
        <v>800</v>
      </c>
      <c r="L4" s="182">
        <v>45219</v>
      </c>
      <c r="M4" s="182">
        <v>45228</v>
      </c>
      <c r="N4" s="182">
        <v>45229</v>
      </c>
      <c r="O4" s="156">
        <v>1</v>
      </c>
      <c r="P4" s="186" t="s">
        <v>791</v>
      </c>
    </row>
    <row r="5" spans="1:16" ht="53.25" customHeight="1" thickBot="1" x14ac:dyDescent="0.3">
      <c r="A5" s="10" t="s">
        <v>801</v>
      </c>
      <c r="B5" s="25" t="s">
        <v>1811</v>
      </c>
      <c r="C5" s="25" t="s">
        <v>802</v>
      </c>
      <c r="D5" s="173" t="s">
        <v>794</v>
      </c>
      <c r="E5" s="182">
        <v>45042</v>
      </c>
      <c r="F5" s="156" t="s">
        <v>790</v>
      </c>
      <c r="G5" s="183">
        <v>1271.8800000000001</v>
      </c>
      <c r="H5" s="184">
        <v>5.15</v>
      </c>
      <c r="I5" s="185">
        <f>G5*H5</f>
        <v>6550.1820000000007</v>
      </c>
      <c r="J5" s="141" t="s">
        <v>1598</v>
      </c>
      <c r="K5" s="141" t="s">
        <v>1572</v>
      </c>
      <c r="L5" s="182">
        <v>45056</v>
      </c>
      <c r="M5" s="182">
        <v>45060</v>
      </c>
      <c r="N5" s="182">
        <v>45062</v>
      </c>
      <c r="O5" s="156">
        <v>2</v>
      </c>
      <c r="P5" s="186" t="s">
        <v>791</v>
      </c>
    </row>
    <row r="6" spans="1:16" ht="53.25" customHeight="1" thickBot="1" x14ac:dyDescent="0.3">
      <c r="A6" s="10" t="s">
        <v>804</v>
      </c>
      <c r="B6" s="25" t="s">
        <v>1811</v>
      </c>
      <c r="C6" s="25" t="s">
        <v>798</v>
      </c>
      <c r="D6" s="173" t="s">
        <v>794</v>
      </c>
      <c r="E6" s="182">
        <v>45154</v>
      </c>
      <c r="F6" s="156" t="s">
        <v>790</v>
      </c>
      <c r="G6" s="183">
        <v>697.4</v>
      </c>
      <c r="H6" s="184">
        <v>5.15</v>
      </c>
      <c r="I6" s="185">
        <f t="shared" ref="I6:I18" si="0">G6*H6</f>
        <v>3591.61</v>
      </c>
      <c r="J6" s="141" t="s">
        <v>1599</v>
      </c>
      <c r="K6" s="141" t="s">
        <v>806</v>
      </c>
      <c r="L6" s="182">
        <v>45167</v>
      </c>
      <c r="M6" s="182">
        <v>45172</v>
      </c>
      <c r="N6" s="182">
        <v>45174</v>
      </c>
      <c r="O6" s="156">
        <v>2</v>
      </c>
      <c r="P6" s="186" t="s">
        <v>791</v>
      </c>
    </row>
    <row r="7" spans="1:16" ht="53.25" customHeight="1" thickBot="1" x14ac:dyDescent="0.3">
      <c r="A7" s="10" t="s">
        <v>807</v>
      </c>
      <c r="B7" s="25" t="s">
        <v>1811</v>
      </c>
      <c r="C7" s="25" t="s">
        <v>798</v>
      </c>
      <c r="D7" s="173" t="s">
        <v>794</v>
      </c>
      <c r="E7" s="182">
        <v>45153</v>
      </c>
      <c r="F7" s="156" t="s">
        <v>790</v>
      </c>
      <c r="G7" s="183">
        <v>2876.72</v>
      </c>
      <c r="H7" s="184">
        <v>5.15</v>
      </c>
      <c r="I7" s="185">
        <f t="shared" si="0"/>
        <v>14815.108</v>
      </c>
      <c r="J7" s="156" t="s">
        <v>1577</v>
      </c>
      <c r="K7" s="141" t="s">
        <v>800</v>
      </c>
      <c r="L7" s="182">
        <v>45169</v>
      </c>
      <c r="M7" s="182">
        <v>45172</v>
      </c>
      <c r="N7" s="182">
        <v>45174</v>
      </c>
      <c r="O7" s="156">
        <v>2</v>
      </c>
      <c r="P7" s="186" t="s">
        <v>791</v>
      </c>
    </row>
    <row r="8" spans="1:16" ht="53.25" customHeight="1" thickBot="1" x14ac:dyDescent="0.3">
      <c r="A8" s="10" t="s">
        <v>809</v>
      </c>
      <c r="B8" s="25" t="s">
        <v>1811</v>
      </c>
      <c r="C8" s="25" t="s">
        <v>810</v>
      </c>
      <c r="D8" s="173" t="s">
        <v>794</v>
      </c>
      <c r="E8" s="182">
        <v>45167</v>
      </c>
      <c r="F8" s="156" t="s">
        <v>790</v>
      </c>
      <c r="G8" s="183">
        <v>227983.84</v>
      </c>
      <c r="H8" s="184">
        <v>5.15</v>
      </c>
      <c r="I8" s="185">
        <f t="shared" si="0"/>
        <v>1174116.7760000001</v>
      </c>
      <c r="J8" s="141" t="s">
        <v>1600</v>
      </c>
      <c r="K8" s="141" t="s">
        <v>812</v>
      </c>
      <c r="L8" s="182">
        <v>45173</v>
      </c>
      <c r="M8" s="182">
        <v>45179</v>
      </c>
      <c r="N8" s="182">
        <v>45180</v>
      </c>
      <c r="O8" s="156">
        <v>1</v>
      </c>
      <c r="P8" s="186" t="s">
        <v>791</v>
      </c>
    </row>
    <row r="9" spans="1:16" ht="53.25" customHeight="1" thickBot="1" x14ac:dyDescent="0.3">
      <c r="A9" s="10" t="s">
        <v>813</v>
      </c>
      <c r="B9" s="25" t="s">
        <v>1811</v>
      </c>
      <c r="C9" s="25" t="s">
        <v>814</v>
      </c>
      <c r="D9" s="173" t="s">
        <v>794</v>
      </c>
      <c r="E9" s="182">
        <v>44895</v>
      </c>
      <c r="F9" s="156" t="s">
        <v>790</v>
      </c>
      <c r="G9" s="183">
        <v>1856.7</v>
      </c>
      <c r="H9" s="184">
        <v>5.15</v>
      </c>
      <c r="I9" s="185">
        <f t="shared" si="0"/>
        <v>9562.005000000001</v>
      </c>
      <c r="J9" s="141" t="s">
        <v>1601</v>
      </c>
      <c r="K9" s="141" t="s">
        <v>1602</v>
      </c>
      <c r="L9" s="182">
        <v>44896</v>
      </c>
      <c r="M9" s="182">
        <v>44966</v>
      </c>
      <c r="N9" s="182">
        <v>44970</v>
      </c>
      <c r="O9" s="156">
        <v>4</v>
      </c>
      <c r="P9" s="186" t="s">
        <v>791</v>
      </c>
    </row>
    <row r="10" spans="1:16" ht="53.25" customHeight="1" thickBot="1" x14ac:dyDescent="0.3">
      <c r="A10" s="10" t="s">
        <v>816</v>
      </c>
      <c r="B10" s="25" t="s">
        <v>1811</v>
      </c>
      <c r="C10" s="25" t="s">
        <v>798</v>
      </c>
      <c r="D10" s="173" t="s">
        <v>794</v>
      </c>
      <c r="E10" s="182">
        <v>44904</v>
      </c>
      <c r="F10" s="156" t="s">
        <v>790</v>
      </c>
      <c r="G10" s="183">
        <v>13683.6</v>
      </c>
      <c r="H10" s="184">
        <v>5.15</v>
      </c>
      <c r="I10" s="185">
        <f t="shared" si="0"/>
        <v>70470.540000000008</v>
      </c>
      <c r="J10" s="141" t="s">
        <v>1603</v>
      </c>
      <c r="K10" s="141" t="s">
        <v>812</v>
      </c>
      <c r="L10" s="182">
        <v>44921</v>
      </c>
      <c r="M10" s="182">
        <v>44927</v>
      </c>
      <c r="N10" s="182">
        <v>44929</v>
      </c>
      <c r="O10" s="156">
        <v>2</v>
      </c>
      <c r="P10" s="186" t="s">
        <v>791</v>
      </c>
    </row>
    <row r="11" spans="1:16" ht="53.25" customHeight="1" thickBot="1" x14ac:dyDescent="0.3">
      <c r="A11" s="10" t="s">
        <v>818</v>
      </c>
      <c r="B11" s="25" t="s">
        <v>1811</v>
      </c>
      <c r="C11" s="25" t="s">
        <v>798</v>
      </c>
      <c r="D11" s="173" t="s">
        <v>794</v>
      </c>
      <c r="E11" s="182">
        <v>44902</v>
      </c>
      <c r="F11" s="156" t="s">
        <v>790</v>
      </c>
      <c r="G11" s="183">
        <v>132000</v>
      </c>
      <c r="H11" s="184">
        <v>5.15</v>
      </c>
      <c r="I11" s="185">
        <f t="shared" si="0"/>
        <v>679800</v>
      </c>
      <c r="J11" s="141" t="s">
        <v>1604</v>
      </c>
      <c r="K11" s="141" t="s">
        <v>800</v>
      </c>
      <c r="L11" s="182">
        <v>44921</v>
      </c>
      <c r="M11" s="182">
        <v>44927</v>
      </c>
      <c r="N11" s="182">
        <v>44929</v>
      </c>
      <c r="O11" s="156">
        <v>2</v>
      </c>
      <c r="P11" s="186" t="s">
        <v>791</v>
      </c>
    </row>
    <row r="12" spans="1:16" ht="53.25" customHeight="1" thickBot="1" x14ac:dyDescent="0.3">
      <c r="A12" s="10" t="s">
        <v>820</v>
      </c>
      <c r="B12" s="25" t="s">
        <v>1811</v>
      </c>
      <c r="C12" s="25" t="s">
        <v>798</v>
      </c>
      <c r="D12" s="173" t="s">
        <v>794</v>
      </c>
      <c r="E12" s="182">
        <v>44914</v>
      </c>
      <c r="F12" s="156" t="s">
        <v>790</v>
      </c>
      <c r="G12" s="183">
        <v>3045.84</v>
      </c>
      <c r="H12" s="184">
        <v>5.15</v>
      </c>
      <c r="I12" s="185">
        <f t="shared" si="0"/>
        <v>15686.076000000001</v>
      </c>
      <c r="J12" s="141" t="s">
        <v>1605</v>
      </c>
      <c r="K12" s="141" t="s">
        <v>822</v>
      </c>
      <c r="L12" s="182">
        <v>44923</v>
      </c>
      <c r="M12" s="182">
        <v>44927</v>
      </c>
      <c r="N12" s="182">
        <v>44929</v>
      </c>
      <c r="O12" s="156">
        <v>2</v>
      </c>
      <c r="P12" s="186" t="s">
        <v>791</v>
      </c>
    </row>
    <row r="13" spans="1:16" ht="53.25" customHeight="1" thickBot="1" x14ac:dyDescent="0.3">
      <c r="A13" s="10" t="s">
        <v>823</v>
      </c>
      <c r="B13" s="25" t="s">
        <v>1811</v>
      </c>
      <c r="C13" s="25" t="s">
        <v>824</v>
      </c>
      <c r="D13" s="173" t="s">
        <v>794</v>
      </c>
      <c r="E13" s="182">
        <v>44951</v>
      </c>
      <c r="F13" s="156" t="s">
        <v>790</v>
      </c>
      <c r="G13" s="183">
        <v>2610</v>
      </c>
      <c r="H13" s="184">
        <v>5.15</v>
      </c>
      <c r="I13" s="185">
        <f t="shared" si="0"/>
        <v>13441.500000000002</v>
      </c>
      <c r="J13" s="141" t="s">
        <v>1606</v>
      </c>
      <c r="K13" s="141" t="s">
        <v>826</v>
      </c>
      <c r="L13" s="182">
        <v>44967</v>
      </c>
      <c r="M13" s="182">
        <v>44980</v>
      </c>
      <c r="N13" s="182">
        <v>44985</v>
      </c>
      <c r="O13" s="156">
        <v>5</v>
      </c>
      <c r="P13" s="186" t="s">
        <v>791</v>
      </c>
    </row>
    <row r="14" spans="1:16" ht="53.25" customHeight="1" thickBot="1" x14ac:dyDescent="0.3">
      <c r="A14" s="10" t="s">
        <v>827</v>
      </c>
      <c r="B14" s="25" t="s">
        <v>1811</v>
      </c>
      <c r="C14" s="25" t="s">
        <v>828</v>
      </c>
      <c r="D14" s="173" t="s">
        <v>794</v>
      </c>
      <c r="E14" s="182">
        <v>44980</v>
      </c>
      <c r="F14" s="156" t="s">
        <v>790</v>
      </c>
      <c r="G14" s="183">
        <v>19220</v>
      </c>
      <c r="H14" s="184">
        <v>5.15</v>
      </c>
      <c r="I14" s="185">
        <f t="shared" si="0"/>
        <v>98983</v>
      </c>
      <c r="J14" s="141" t="s">
        <v>829</v>
      </c>
      <c r="K14" s="141" t="s">
        <v>812</v>
      </c>
      <c r="L14" s="182">
        <v>45002</v>
      </c>
      <c r="M14" s="182">
        <v>45023</v>
      </c>
      <c r="N14" s="182">
        <v>45027</v>
      </c>
      <c r="O14" s="156">
        <v>4</v>
      </c>
      <c r="P14" s="186" t="s">
        <v>791</v>
      </c>
    </row>
    <row r="15" spans="1:16" ht="53.25" customHeight="1" thickBot="1" x14ac:dyDescent="0.3">
      <c r="A15" s="10" t="s">
        <v>830</v>
      </c>
      <c r="B15" s="25" t="s">
        <v>1811</v>
      </c>
      <c r="C15" s="25" t="s">
        <v>798</v>
      </c>
      <c r="D15" s="173" t="s">
        <v>794</v>
      </c>
      <c r="E15" s="182">
        <v>44951</v>
      </c>
      <c r="F15" s="156" t="s">
        <v>790</v>
      </c>
      <c r="G15" s="183">
        <v>17091.099999999999</v>
      </c>
      <c r="H15" s="184">
        <v>5.15</v>
      </c>
      <c r="I15" s="185">
        <f t="shared" si="0"/>
        <v>88019.164999999994</v>
      </c>
      <c r="J15" s="141" t="s">
        <v>1607</v>
      </c>
      <c r="K15" s="141" t="s">
        <v>812</v>
      </c>
      <c r="L15" s="182">
        <v>44970</v>
      </c>
      <c r="M15" s="182">
        <v>44979</v>
      </c>
      <c r="N15" s="182">
        <v>44981</v>
      </c>
      <c r="O15" s="156">
        <v>2</v>
      </c>
      <c r="P15" s="186" t="s">
        <v>791</v>
      </c>
    </row>
    <row r="16" spans="1:16" ht="53.25" customHeight="1" thickBot="1" x14ac:dyDescent="0.3">
      <c r="A16" s="10" t="s">
        <v>831</v>
      </c>
      <c r="B16" s="25" t="s">
        <v>1811</v>
      </c>
      <c r="C16" s="25" t="s">
        <v>798</v>
      </c>
      <c r="D16" s="173" t="s">
        <v>794</v>
      </c>
      <c r="E16" s="182">
        <v>45033</v>
      </c>
      <c r="F16" s="156" t="s">
        <v>790</v>
      </c>
      <c r="G16" s="183">
        <v>8946</v>
      </c>
      <c r="H16" s="184">
        <v>5.15</v>
      </c>
      <c r="I16" s="185">
        <f t="shared" si="0"/>
        <v>46071.9</v>
      </c>
      <c r="J16" s="156" t="s">
        <v>1603</v>
      </c>
      <c r="K16" s="141" t="s">
        <v>812</v>
      </c>
      <c r="L16" s="182">
        <v>45036</v>
      </c>
      <c r="M16" s="182">
        <v>45042</v>
      </c>
      <c r="N16" s="182">
        <v>45044</v>
      </c>
      <c r="O16" s="156">
        <v>2</v>
      </c>
      <c r="P16" s="186" t="s">
        <v>791</v>
      </c>
    </row>
    <row r="17" spans="1:16" ht="53.25" customHeight="1" thickBot="1" x14ac:dyDescent="0.3">
      <c r="A17" s="10" t="s">
        <v>832</v>
      </c>
      <c r="B17" s="25" t="s">
        <v>1811</v>
      </c>
      <c r="C17" s="25" t="s">
        <v>798</v>
      </c>
      <c r="D17" s="173" t="s">
        <v>794</v>
      </c>
      <c r="E17" s="182">
        <v>45027</v>
      </c>
      <c r="F17" s="156" t="s">
        <v>790</v>
      </c>
      <c r="G17" s="183">
        <v>19629.310000000001</v>
      </c>
      <c r="H17" s="184">
        <v>5.15</v>
      </c>
      <c r="I17" s="185">
        <f t="shared" si="0"/>
        <v>101090.94650000002</v>
      </c>
      <c r="J17" s="187" t="s">
        <v>1578</v>
      </c>
      <c r="K17" s="141" t="s">
        <v>833</v>
      </c>
      <c r="L17" s="182">
        <v>45029</v>
      </c>
      <c r="M17" s="182">
        <v>45074</v>
      </c>
      <c r="N17" s="182">
        <v>45076</v>
      </c>
      <c r="O17" s="156">
        <v>2</v>
      </c>
      <c r="P17" s="186" t="s">
        <v>791</v>
      </c>
    </row>
    <row r="18" spans="1:16" ht="53.25" customHeight="1" thickBot="1" x14ac:dyDescent="0.3">
      <c r="A18" s="10" t="s">
        <v>834</v>
      </c>
      <c r="B18" s="25" t="s">
        <v>1811</v>
      </c>
      <c r="C18" s="25" t="s">
        <v>798</v>
      </c>
      <c r="D18" s="173" t="s">
        <v>794</v>
      </c>
      <c r="E18" s="182">
        <v>45042</v>
      </c>
      <c r="F18" s="156" t="s">
        <v>790</v>
      </c>
      <c r="G18" s="183">
        <v>3258</v>
      </c>
      <c r="H18" s="184">
        <v>5.15</v>
      </c>
      <c r="I18" s="185">
        <f t="shared" si="0"/>
        <v>16778.7</v>
      </c>
      <c r="J18" s="141" t="s">
        <v>1608</v>
      </c>
      <c r="K18" s="141" t="s">
        <v>826</v>
      </c>
      <c r="L18" s="182">
        <v>45056</v>
      </c>
      <c r="M18" s="182">
        <v>45063</v>
      </c>
      <c r="N18" s="182">
        <v>45064</v>
      </c>
      <c r="O18" s="156">
        <v>1</v>
      </c>
      <c r="P18" s="186" t="s">
        <v>791</v>
      </c>
    </row>
    <row r="19" spans="1:16" ht="53.25" customHeight="1" thickBot="1" x14ac:dyDescent="0.3">
      <c r="A19" s="10" t="s">
        <v>836</v>
      </c>
      <c r="B19" s="25" t="s">
        <v>656</v>
      </c>
      <c r="C19" s="25" t="s">
        <v>837</v>
      </c>
      <c r="D19" s="173" t="s">
        <v>26</v>
      </c>
      <c r="E19" s="182">
        <v>45082</v>
      </c>
      <c r="F19" s="156" t="s">
        <v>790</v>
      </c>
      <c r="G19" s="183">
        <v>185</v>
      </c>
      <c r="H19" s="184">
        <v>5.34</v>
      </c>
      <c r="I19" s="185">
        <v>987.9</v>
      </c>
      <c r="J19" s="141" t="s">
        <v>1609</v>
      </c>
      <c r="K19" s="141" t="s">
        <v>838</v>
      </c>
      <c r="L19" s="182">
        <v>45099</v>
      </c>
      <c r="M19" s="182">
        <v>45116</v>
      </c>
      <c r="N19" s="182">
        <v>45117</v>
      </c>
      <c r="O19" s="156">
        <v>1</v>
      </c>
      <c r="P19" s="186" t="s">
        <v>791</v>
      </c>
    </row>
    <row r="20" spans="1:16" ht="53.25" customHeight="1" thickBot="1" x14ac:dyDescent="0.3">
      <c r="A20" s="10" t="s">
        <v>839</v>
      </c>
      <c r="B20" s="25" t="s">
        <v>656</v>
      </c>
      <c r="C20" s="25" t="s">
        <v>840</v>
      </c>
      <c r="D20" s="173" t="s">
        <v>26</v>
      </c>
      <c r="E20" s="182">
        <v>45140</v>
      </c>
      <c r="F20" s="156" t="s">
        <v>790</v>
      </c>
      <c r="G20" s="183">
        <v>9065</v>
      </c>
      <c r="H20" s="184">
        <v>4.9509999999999996</v>
      </c>
      <c r="I20" s="185">
        <v>44880.815000000002</v>
      </c>
      <c r="J20" s="141" t="s">
        <v>841</v>
      </c>
      <c r="K20" s="141" t="s">
        <v>842</v>
      </c>
      <c r="L20" s="182">
        <v>45147</v>
      </c>
      <c r="M20" s="182">
        <v>45172</v>
      </c>
      <c r="N20" s="182">
        <v>45174</v>
      </c>
      <c r="O20" s="156">
        <v>2</v>
      </c>
      <c r="P20" s="186" t="s">
        <v>791</v>
      </c>
    </row>
    <row r="21" spans="1:16" ht="53.25" customHeight="1" thickBot="1" x14ac:dyDescent="0.3">
      <c r="A21" s="10" t="s">
        <v>843</v>
      </c>
      <c r="B21" s="25" t="s">
        <v>656</v>
      </c>
      <c r="C21" s="25" t="s">
        <v>837</v>
      </c>
      <c r="D21" s="173" t="s">
        <v>26</v>
      </c>
      <c r="E21" s="182">
        <v>44763</v>
      </c>
      <c r="F21" s="156" t="s">
        <v>790</v>
      </c>
      <c r="G21" s="183">
        <v>185</v>
      </c>
      <c r="H21" s="184">
        <v>5.4790000000000001</v>
      </c>
      <c r="I21" s="185">
        <f>G21*H21</f>
        <v>1013.615</v>
      </c>
      <c r="J21" s="141" t="s">
        <v>844</v>
      </c>
      <c r="K21" s="141" t="s">
        <v>1573</v>
      </c>
      <c r="L21" s="182">
        <v>44922</v>
      </c>
      <c r="M21" s="182">
        <v>44952</v>
      </c>
      <c r="N21" s="182">
        <v>44956</v>
      </c>
      <c r="O21" s="156">
        <v>4</v>
      </c>
      <c r="P21" s="186" t="s">
        <v>791</v>
      </c>
    </row>
    <row r="22" spans="1:16" ht="53.25" customHeight="1" thickBot="1" x14ac:dyDescent="0.3">
      <c r="A22" s="10" t="s">
        <v>843</v>
      </c>
      <c r="B22" s="25" t="s">
        <v>656</v>
      </c>
      <c r="C22" s="25" t="s">
        <v>837</v>
      </c>
      <c r="D22" s="173" t="s">
        <v>26</v>
      </c>
      <c r="E22" s="182">
        <v>44763</v>
      </c>
      <c r="F22" s="156" t="s">
        <v>790</v>
      </c>
      <c r="G22" s="183">
        <v>81.5</v>
      </c>
      <c r="H22" s="184">
        <v>5.4790000000000001</v>
      </c>
      <c r="I22" s="185">
        <v>1460.1534999999999</v>
      </c>
      <c r="J22" s="141" t="s">
        <v>844</v>
      </c>
      <c r="K22" s="141" t="s">
        <v>1573</v>
      </c>
      <c r="L22" s="182">
        <v>44922</v>
      </c>
      <c r="M22" s="182">
        <v>44952</v>
      </c>
      <c r="N22" s="182">
        <v>44956</v>
      </c>
      <c r="O22" s="156">
        <v>4</v>
      </c>
      <c r="P22" s="186" t="s">
        <v>791</v>
      </c>
    </row>
    <row r="23" spans="1:16" ht="53.25" customHeight="1" thickBot="1" x14ac:dyDescent="0.3">
      <c r="A23" s="10" t="s">
        <v>845</v>
      </c>
      <c r="B23" s="25" t="s">
        <v>656</v>
      </c>
      <c r="C23" s="25" t="s">
        <v>840</v>
      </c>
      <c r="D23" s="173" t="s">
        <v>26</v>
      </c>
      <c r="E23" s="182">
        <v>44937</v>
      </c>
      <c r="F23" s="156" t="s">
        <v>790</v>
      </c>
      <c r="G23" s="183">
        <v>6750</v>
      </c>
      <c r="H23" s="184">
        <v>5.2290000000000001</v>
      </c>
      <c r="I23" s="185">
        <v>35295.75</v>
      </c>
      <c r="J23" s="141" t="s">
        <v>846</v>
      </c>
      <c r="K23" s="141" t="s">
        <v>842</v>
      </c>
      <c r="L23" s="182">
        <v>44937</v>
      </c>
      <c r="M23" s="182">
        <v>44983</v>
      </c>
      <c r="N23" s="182">
        <v>44986</v>
      </c>
      <c r="O23" s="156">
        <v>3</v>
      </c>
      <c r="P23" s="186" t="s">
        <v>791</v>
      </c>
    </row>
    <row r="24" spans="1:16" ht="53.25" customHeight="1" thickBot="1" x14ac:dyDescent="0.3">
      <c r="A24" s="10" t="s">
        <v>847</v>
      </c>
      <c r="B24" s="25" t="s">
        <v>656</v>
      </c>
      <c r="C24" s="25" t="s">
        <v>848</v>
      </c>
      <c r="D24" s="173" t="s">
        <v>26</v>
      </c>
      <c r="E24" s="182">
        <v>44939</v>
      </c>
      <c r="F24" s="156" t="s">
        <v>790</v>
      </c>
      <c r="G24" s="183">
        <v>9537</v>
      </c>
      <c r="H24" s="184">
        <v>5.22</v>
      </c>
      <c r="I24" s="185">
        <v>49783.14</v>
      </c>
      <c r="J24" s="141" t="s">
        <v>849</v>
      </c>
      <c r="K24" s="141" t="s">
        <v>850</v>
      </c>
      <c r="L24" s="182">
        <v>44944</v>
      </c>
      <c r="M24" s="182">
        <v>44960</v>
      </c>
      <c r="N24" s="182">
        <v>44963</v>
      </c>
      <c r="O24" s="156">
        <v>3</v>
      </c>
      <c r="P24" s="186" t="s">
        <v>791</v>
      </c>
    </row>
    <row r="25" spans="1:16" ht="53.25" customHeight="1" thickBot="1" x14ac:dyDescent="0.3">
      <c r="A25" s="10" t="s">
        <v>851</v>
      </c>
      <c r="B25" s="25" t="s">
        <v>656</v>
      </c>
      <c r="C25" s="25" t="s">
        <v>852</v>
      </c>
      <c r="D25" s="173" t="s">
        <v>26</v>
      </c>
      <c r="E25" s="182">
        <v>44762</v>
      </c>
      <c r="F25" s="156" t="s">
        <v>790</v>
      </c>
      <c r="G25" s="183">
        <v>110000</v>
      </c>
      <c r="H25" s="184">
        <v>4.9980000000000002</v>
      </c>
      <c r="I25" s="185">
        <v>549780</v>
      </c>
      <c r="J25" s="141" t="s">
        <v>853</v>
      </c>
      <c r="K25" s="141" t="s">
        <v>854</v>
      </c>
      <c r="L25" s="182">
        <v>44767</v>
      </c>
      <c r="M25" s="182">
        <v>44958</v>
      </c>
      <c r="N25" s="182">
        <v>45049</v>
      </c>
      <c r="O25" s="156">
        <v>91</v>
      </c>
      <c r="P25" s="186" t="s">
        <v>791</v>
      </c>
    </row>
    <row r="26" spans="1:16" ht="195.75" thickBot="1" x14ac:dyDescent="0.3">
      <c r="A26" s="10" t="s">
        <v>855</v>
      </c>
      <c r="B26" s="25" t="s">
        <v>656</v>
      </c>
      <c r="C26" s="25" t="s">
        <v>856</v>
      </c>
      <c r="D26" s="173" t="s">
        <v>26</v>
      </c>
      <c r="E26" s="182">
        <v>45126</v>
      </c>
      <c r="F26" s="156" t="s">
        <v>790</v>
      </c>
      <c r="G26" s="183">
        <v>20146</v>
      </c>
      <c r="H26" s="184">
        <v>6.1239999999999997</v>
      </c>
      <c r="I26" s="185">
        <f>G26*H26</f>
        <v>123374.10399999999</v>
      </c>
      <c r="J26" s="141" t="s">
        <v>857</v>
      </c>
      <c r="K26" s="141" t="s">
        <v>858</v>
      </c>
      <c r="L26" s="182">
        <v>45054</v>
      </c>
      <c r="M26" s="182">
        <v>45077</v>
      </c>
      <c r="N26" s="182">
        <v>45079</v>
      </c>
      <c r="O26" s="156">
        <v>2</v>
      </c>
      <c r="P26" s="186" t="s">
        <v>791</v>
      </c>
    </row>
    <row r="27" spans="1:16" ht="195.75" thickBot="1" x14ac:dyDescent="0.3">
      <c r="A27" s="10" t="s">
        <v>855</v>
      </c>
      <c r="B27" s="25" t="s">
        <v>656</v>
      </c>
      <c r="C27" s="25" t="s">
        <v>856</v>
      </c>
      <c r="D27" s="173" t="s">
        <v>794</v>
      </c>
      <c r="E27" s="182">
        <v>45126</v>
      </c>
      <c r="F27" s="156" t="s">
        <v>790</v>
      </c>
      <c r="G27" s="183">
        <v>33740</v>
      </c>
      <c r="H27" s="184">
        <v>5.15</v>
      </c>
      <c r="I27" s="185">
        <f>G27*H27</f>
        <v>173761</v>
      </c>
      <c r="J27" s="141" t="s">
        <v>857</v>
      </c>
      <c r="K27" s="141" t="s">
        <v>858</v>
      </c>
      <c r="L27" s="182">
        <v>45054</v>
      </c>
      <c r="M27" s="182">
        <v>45077</v>
      </c>
      <c r="N27" s="182">
        <v>45079</v>
      </c>
      <c r="O27" s="156">
        <v>2</v>
      </c>
      <c r="P27" s="186" t="s">
        <v>791</v>
      </c>
    </row>
    <row r="28" spans="1:16" ht="53.25" customHeight="1" thickBot="1" x14ac:dyDescent="0.3">
      <c r="A28" s="10" t="s">
        <v>859</v>
      </c>
      <c r="B28" s="25" t="s">
        <v>656</v>
      </c>
      <c r="C28" s="25" t="s">
        <v>860</v>
      </c>
      <c r="D28" s="173" t="s">
        <v>5</v>
      </c>
      <c r="E28" s="182">
        <v>45040</v>
      </c>
      <c r="F28" s="156" t="s">
        <v>790</v>
      </c>
      <c r="G28" s="183">
        <v>4345.6000000000004</v>
      </c>
      <c r="H28" s="184">
        <v>5.34</v>
      </c>
      <c r="I28" s="185">
        <v>23205.504000000001</v>
      </c>
      <c r="J28" s="188" t="s">
        <v>1579</v>
      </c>
      <c r="K28" s="141" t="s">
        <v>1566</v>
      </c>
      <c r="L28" s="182">
        <v>45043</v>
      </c>
      <c r="M28" s="182">
        <v>45113</v>
      </c>
      <c r="N28" s="182">
        <v>45117</v>
      </c>
      <c r="O28" s="156">
        <v>4</v>
      </c>
      <c r="P28" s="186" t="s">
        <v>791</v>
      </c>
    </row>
    <row r="29" spans="1:16" ht="53.25" customHeight="1" thickBot="1" x14ac:dyDescent="0.3">
      <c r="A29" s="10" t="s">
        <v>861</v>
      </c>
      <c r="B29" s="25" t="s">
        <v>656</v>
      </c>
      <c r="C29" s="25" t="s">
        <v>862</v>
      </c>
      <c r="D29" s="173" t="s">
        <v>26</v>
      </c>
      <c r="E29" s="182">
        <v>44938</v>
      </c>
      <c r="F29" s="156" t="s">
        <v>790</v>
      </c>
      <c r="G29" s="183">
        <v>43425</v>
      </c>
      <c r="H29" s="184">
        <v>5.2539999999999996</v>
      </c>
      <c r="I29" s="185">
        <v>228154.95</v>
      </c>
      <c r="J29" s="156" t="s">
        <v>1580</v>
      </c>
      <c r="K29" s="141" t="s">
        <v>1567</v>
      </c>
      <c r="L29" s="182">
        <v>44939</v>
      </c>
      <c r="M29" s="182">
        <v>44981</v>
      </c>
      <c r="N29" s="182">
        <v>44985</v>
      </c>
      <c r="O29" s="156">
        <v>4</v>
      </c>
      <c r="P29" s="186" t="s">
        <v>791</v>
      </c>
    </row>
    <row r="30" spans="1:16" ht="53.25" customHeight="1" thickBot="1" x14ac:dyDescent="0.3">
      <c r="A30" s="10" t="s">
        <v>864</v>
      </c>
      <c r="B30" s="25" t="s">
        <v>656</v>
      </c>
      <c r="C30" s="25" t="s">
        <v>865</v>
      </c>
      <c r="D30" s="173" t="s">
        <v>26</v>
      </c>
      <c r="E30" s="182">
        <v>45112</v>
      </c>
      <c r="F30" s="156" t="s">
        <v>790</v>
      </c>
      <c r="G30" s="183">
        <v>3135</v>
      </c>
      <c r="H30" s="184">
        <v>5.4180000000000001</v>
      </c>
      <c r="I30" s="185">
        <v>16985.43</v>
      </c>
      <c r="J30" s="141" t="s">
        <v>866</v>
      </c>
      <c r="K30" s="141" t="s">
        <v>867</v>
      </c>
      <c r="L30" s="182">
        <v>45138</v>
      </c>
      <c r="M30" s="182">
        <v>45148</v>
      </c>
      <c r="N30" s="182">
        <v>45149</v>
      </c>
      <c r="O30" s="156">
        <v>1</v>
      </c>
      <c r="P30" s="186" t="s">
        <v>791</v>
      </c>
    </row>
    <row r="31" spans="1:16" ht="53.25" customHeight="1" thickBot="1" x14ac:dyDescent="0.3">
      <c r="A31" s="10" t="s">
        <v>868</v>
      </c>
      <c r="B31" s="25" t="s">
        <v>656</v>
      </c>
      <c r="C31" s="25" t="s">
        <v>852</v>
      </c>
      <c r="D31" s="173" t="s">
        <v>5</v>
      </c>
      <c r="E31" s="182">
        <v>45187</v>
      </c>
      <c r="F31" s="156" t="s">
        <v>790</v>
      </c>
      <c r="G31" s="183">
        <v>79000</v>
      </c>
      <c r="H31" s="184">
        <v>4.8985000000000003</v>
      </c>
      <c r="I31" s="185">
        <v>386981.5</v>
      </c>
      <c r="J31" s="141" t="s">
        <v>869</v>
      </c>
      <c r="K31" s="141" t="s">
        <v>1568</v>
      </c>
      <c r="L31" s="182">
        <v>45190</v>
      </c>
      <c r="M31" s="182">
        <v>45264</v>
      </c>
      <c r="N31" s="182">
        <v>45268</v>
      </c>
      <c r="O31" s="156">
        <v>4</v>
      </c>
      <c r="P31" s="186" t="s">
        <v>791</v>
      </c>
    </row>
    <row r="32" spans="1:16" ht="53.25" customHeight="1" thickBot="1" x14ac:dyDescent="0.3">
      <c r="A32" s="10" t="s">
        <v>870</v>
      </c>
      <c r="B32" s="25" t="s">
        <v>433</v>
      </c>
      <c r="C32" s="25" t="s">
        <v>871</v>
      </c>
      <c r="D32" s="173" t="s">
        <v>26</v>
      </c>
      <c r="E32" s="182">
        <v>44991</v>
      </c>
      <c r="F32" s="156" t="s">
        <v>790</v>
      </c>
      <c r="G32" s="183">
        <v>4339.3</v>
      </c>
      <c r="H32" s="184">
        <v>5.2465000000000002</v>
      </c>
      <c r="I32" s="185">
        <v>22766.137449999998</v>
      </c>
      <c r="J32" s="141" t="s">
        <v>1581</v>
      </c>
      <c r="K32" s="141" t="s">
        <v>872</v>
      </c>
      <c r="L32" s="182">
        <v>44999</v>
      </c>
      <c r="M32" s="182">
        <v>45102</v>
      </c>
      <c r="N32" s="182">
        <v>45104</v>
      </c>
      <c r="O32" s="156">
        <v>2</v>
      </c>
      <c r="P32" s="186" t="s">
        <v>791</v>
      </c>
    </row>
    <row r="33" spans="1:16" ht="53.25" customHeight="1" thickBot="1" x14ac:dyDescent="0.3">
      <c r="A33" s="10" t="s">
        <v>873</v>
      </c>
      <c r="B33" s="25" t="s">
        <v>433</v>
      </c>
      <c r="C33" s="25" t="s">
        <v>874</v>
      </c>
      <c r="D33" s="173" t="s">
        <v>794</v>
      </c>
      <c r="E33" s="182">
        <v>44930</v>
      </c>
      <c r="F33" s="156" t="s">
        <v>790</v>
      </c>
      <c r="G33" s="183">
        <v>5641.72</v>
      </c>
      <c r="H33" s="184">
        <v>5.15</v>
      </c>
      <c r="I33" s="185">
        <f t="shared" ref="I33" si="1">G33*H33</f>
        <v>29054.858000000004</v>
      </c>
      <c r="J33" s="141" t="s">
        <v>906</v>
      </c>
      <c r="K33" s="141" t="s">
        <v>1585</v>
      </c>
      <c r="L33" s="182">
        <v>44935</v>
      </c>
      <c r="M33" s="182">
        <v>44944</v>
      </c>
      <c r="N33" s="182">
        <v>44949</v>
      </c>
      <c r="O33" s="156">
        <v>5</v>
      </c>
      <c r="P33" s="186" t="s">
        <v>791</v>
      </c>
    </row>
    <row r="34" spans="1:16" ht="90.75" thickBot="1" x14ac:dyDescent="0.3">
      <c r="A34" s="10" t="s">
        <v>876</v>
      </c>
      <c r="B34" s="25" t="s">
        <v>689</v>
      </c>
      <c r="C34" s="25" t="s">
        <v>877</v>
      </c>
      <c r="D34" s="173" t="s">
        <v>26</v>
      </c>
      <c r="E34" s="182">
        <v>44995</v>
      </c>
      <c r="F34" s="156" t="s">
        <v>790</v>
      </c>
      <c r="G34" s="183">
        <v>5501</v>
      </c>
      <c r="H34" s="184">
        <v>4.7812999999999999</v>
      </c>
      <c r="I34" s="185">
        <v>26301.9313</v>
      </c>
      <c r="J34" s="141" t="s">
        <v>1582</v>
      </c>
      <c r="K34" s="141">
        <v>90275090</v>
      </c>
      <c r="L34" s="182">
        <v>45007</v>
      </c>
      <c r="M34" s="182">
        <v>45088</v>
      </c>
      <c r="N34" s="182">
        <v>45089</v>
      </c>
      <c r="O34" s="156">
        <v>1</v>
      </c>
      <c r="P34" s="186" t="s">
        <v>791</v>
      </c>
    </row>
    <row r="35" spans="1:16" ht="53.25" customHeight="1" thickBot="1" x14ac:dyDescent="0.3">
      <c r="A35" s="10" t="s">
        <v>878</v>
      </c>
      <c r="B35" s="25" t="s">
        <v>689</v>
      </c>
      <c r="C35" s="25" t="s">
        <v>879</v>
      </c>
      <c r="D35" s="173" t="s">
        <v>794</v>
      </c>
      <c r="E35" s="182">
        <v>44894</v>
      </c>
      <c r="F35" s="156" t="s">
        <v>790</v>
      </c>
      <c r="G35" s="183">
        <v>50</v>
      </c>
      <c r="H35" s="184">
        <v>5.15</v>
      </c>
      <c r="I35" s="185">
        <f t="shared" ref="I35:I36" si="2">G35*H35</f>
        <v>257.5</v>
      </c>
      <c r="J35" s="141" t="s">
        <v>1583</v>
      </c>
      <c r="K35" s="156" t="s">
        <v>1584</v>
      </c>
      <c r="L35" s="182">
        <v>44897</v>
      </c>
      <c r="M35" s="182">
        <v>44931</v>
      </c>
      <c r="N35" s="182">
        <v>44935</v>
      </c>
      <c r="O35" s="156">
        <v>4</v>
      </c>
      <c r="P35" s="186" t="s">
        <v>791</v>
      </c>
    </row>
    <row r="36" spans="1:16" ht="53.25" customHeight="1" thickBot="1" x14ac:dyDescent="0.3">
      <c r="A36" s="10" t="s">
        <v>880</v>
      </c>
      <c r="B36" s="25" t="s">
        <v>689</v>
      </c>
      <c r="C36" s="25" t="s">
        <v>879</v>
      </c>
      <c r="D36" s="173" t="s">
        <v>794</v>
      </c>
      <c r="E36" s="182">
        <v>45106</v>
      </c>
      <c r="F36" s="156" t="s">
        <v>790</v>
      </c>
      <c r="G36" s="183">
        <v>50</v>
      </c>
      <c r="H36" s="184">
        <v>5.15</v>
      </c>
      <c r="I36" s="185">
        <f t="shared" si="2"/>
        <v>257.5</v>
      </c>
      <c r="J36" s="141" t="s">
        <v>1583</v>
      </c>
      <c r="K36" s="156" t="s">
        <v>1586</v>
      </c>
      <c r="L36" s="182">
        <v>45106</v>
      </c>
      <c r="M36" s="182">
        <v>45129</v>
      </c>
      <c r="N36" s="182">
        <v>45131</v>
      </c>
      <c r="O36" s="156">
        <v>2</v>
      </c>
      <c r="P36" s="186" t="s">
        <v>791</v>
      </c>
    </row>
    <row r="37" spans="1:16" ht="53.25" customHeight="1" thickBot="1" x14ac:dyDescent="0.3">
      <c r="A37" s="10" t="s">
        <v>881</v>
      </c>
      <c r="B37" s="25" t="s">
        <v>689</v>
      </c>
      <c r="C37" s="25" t="s">
        <v>882</v>
      </c>
      <c r="D37" s="173" t="s">
        <v>26</v>
      </c>
      <c r="E37" s="182">
        <v>44781</v>
      </c>
      <c r="F37" s="156" t="s">
        <v>790</v>
      </c>
      <c r="G37" s="183">
        <v>24695.35</v>
      </c>
      <c r="H37" s="184">
        <v>5.5179999999999998</v>
      </c>
      <c r="I37" s="185">
        <v>136268.94130000001</v>
      </c>
      <c r="J37" s="141" t="s">
        <v>883</v>
      </c>
      <c r="K37" s="141" t="s">
        <v>884</v>
      </c>
      <c r="L37" s="182">
        <v>44785</v>
      </c>
      <c r="M37" s="182">
        <v>44956</v>
      </c>
      <c r="N37" s="182">
        <v>44960</v>
      </c>
      <c r="O37" s="156">
        <v>4</v>
      </c>
      <c r="P37" s="186" t="s">
        <v>791</v>
      </c>
    </row>
    <row r="38" spans="1:16" ht="53.25" customHeight="1" thickBot="1" x14ac:dyDescent="0.3">
      <c r="A38" s="10" t="s">
        <v>885</v>
      </c>
      <c r="B38" s="25" t="s">
        <v>120</v>
      </c>
      <c r="C38" s="25" t="s">
        <v>886</v>
      </c>
      <c r="D38" s="173" t="s">
        <v>794</v>
      </c>
      <c r="E38" s="182">
        <v>45182</v>
      </c>
      <c r="F38" s="156" t="s">
        <v>790</v>
      </c>
      <c r="G38" s="183">
        <v>78973.399999999994</v>
      </c>
      <c r="H38" s="184">
        <v>5.15</v>
      </c>
      <c r="I38" s="185">
        <f t="shared" ref="I38" si="3">G38*H38</f>
        <v>406713.01</v>
      </c>
      <c r="J38" s="141" t="s">
        <v>887</v>
      </c>
      <c r="K38" s="141" t="s">
        <v>888</v>
      </c>
      <c r="L38" s="182">
        <v>45229</v>
      </c>
      <c r="M38" s="182">
        <v>45255</v>
      </c>
      <c r="N38" s="182">
        <v>45259</v>
      </c>
      <c r="O38" s="156">
        <v>4</v>
      </c>
      <c r="P38" s="186" t="s">
        <v>791</v>
      </c>
    </row>
    <row r="39" spans="1:16" ht="53.25" customHeight="1" thickBot="1" x14ac:dyDescent="0.3">
      <c r="A39" s="10" t="s">
        <v>889</v>
      </c>
      <c r="B39" s="25" t="s">
        <v>120</v>
      </c>
      <c r="C39" s="25" t="s">
        <v>890</v>
      </c>
      <c r="D39" s="173" t="s">
        <v>26</v>
      </c>
      <c r="E39" s="182">
        <v>45166</v>
      </c>
      <c r="F39" s="156" t="s">
        <v>790</v>
      </c>
      <c r="G39" s="183">
        <v>41848</v>
      </c>
      <c r="H39" s="184">
        <v>4.8499999999999996</v>
      </c>
      <c r="I39" s="185">
        <f>G39*H39</f>
        <v>202962.8</v>
      </c>
      <c r="J39" s="141" t="s">
        <v>891</v>
      </c>
      <c r="K39" s="141" t="s">
        <v>892</v>
      </c>
      <c r="L39" s="182">
        <v>45170</v>
      </c>
      <c r="M39" s="182">
        <v>45284</v>
      </c>
      <c r="N39" s="182">
        <v>45288</v>
      </c>
      <c r="O39" s="156">
        <v>4</v>
      </c>
      <c r="P39" s="186" t="s">
        <v>791</v>
      </c>
    </row>
    <row r="40" spans="1:16" ht="53.25" customHeight="1" thickBot="1" x14ac:dyDescent="0.3">
      <c r="A40" s="10" t="s">
        <v>893</v>
      </c>
      <c r="B40" s="25" t="s">
        <v>120</v>
      </c>
      <c r="C40" s="25" t="s">
        <v>894</v>
      </c>
      <c r="D40" s="173" t="s">
        <v>794</v>
      </c>
      <c r="E40" s="182">
        <v>44881</v>
      </c>
      <c r="F40" s="156" t="s">
        <v>790</v>
      </c>
      <c r="G40" s="183">
        <v>2100</v>
      </c>
      <c r="H40" s="184">
        <v>5.15</v>
      </c>
      <c r="I40" s="185">
        <f t="shared" ref="I40" si="4">G40*H40</f>
        <v>10815</v>
      </c>
      <c r="J40" s="141" t="s">
        <v>1610</v>
      </c>
      <c r="K40" s="141">
        <v>38229000</v>
      </c>
      <c r="L40" s="182">
        <v>44896</v>
      </c>
      <c r="M40" s="182">
        <v>44954</v>
      </c>
      <c r="N40" s="182">
        <v>44956</v>
      </c>
      <c r="O40" s="156">
        <v>2</v>
      </c>
      <c r="P40" s="186" t="s">
        <v>791</v>
      </c>
    </row>
    <row r="41" spans="1:16" ht="66.75" customHeight="1" thickBot="1" x14ac:dyDescent="0.3">
      <c r="A41" s="10" t="s">
        <v>896</v>
      </c>
      <c r="B41" s="25" t="s">
        <v>120</v>
      </c>
      <c r="C41" s="25" t="s">
        <v>897</v>
      </c>
      <c r="D41" s="173" t="s">
        <v>26</v>
      </c>
      <c r="E41" s="182">
        <v>44928</v>
      </c>
      <c r="F41" s="156" t="s">
        <v>790</v>
      </c>
      <c r="G41" s="183">
        <v>191250.5</v>
      </c>
      <c r="H41" s="184">
        <v>5.0644999999999998</v>
      </c>
      <c r="I41" s="185">
        <v>968588.15725000005</v>
      </c>
      <c r="J41" s="141" t="s">
        <v>898</v>
      </c>
      <c r="K41" s="141" t="s">
        <v>1569</v>
      </c>
      <c r="L41" s="182">
        <v>44938</v>
      </c>
      <c r="M41" s="182">
        <v>45003</v>
      </c>
      <c r="N41" s="182">
        <v>45007</v>
      </c>
      <c r="O41" s="156">
        <v>4</v>
      </c>
      <c r="P41" s="186" t="s">
        <v>791</v>
      </c>
    </row>
    <row r="42" spans="1:16" ht="90.75" thickBot="1" x14ac:dyDescent="0.3">
      <c r="A42" s="10" t="s">
        <v>899</v>
      </c>
      <c r="B42" s="25" t="s">
        <v>344</v>
      </c>
      <c r="C42" s="25" t="s">
        <v>793</v>
      </c>
      <c r="D42" s="173" t="s">
        <v>794</v>
      </c>
      <c r="E42" s="182">
        <v>44760</v>
      </c>
      <c r="F42" s="156" t="s">
        <v>790</v>
      </c>
      <c r="G42" s="183">
        <v>2120.0300000000002</v>
      </c>
      <c r="H42" s="184">
        <v>5.15</v>
      </c>
      <c r="I42" s="185">
        <f>G42*H42</f>
        <v>10918.154500000002</v>
      </c>
      <c r="J42" s="141" t="s">
        <v>1574</v>
      </c>
      <c r="K42" s="141" t="s">
        <v>900</v>
      </c>
      <c r="L42" s="182">
        <v>44935</v>
      </c>
      <c r="M42" s="182">
        <v>44956</v>
      </c>
      <c r="N42" s="182">
        <v>44959</v>
      </c>
      <c r="O42" s="156">
        <v>3</v>
      </c>
      <c r="P42" s="186"/>
    </row>
    <row r="43" spans="1:16" ht="90.75" thickBot="1" x14ac:dyDescent="0.3">
      <c r="A43" s="10" t="s">
        <v>899</v>
      </c>
      <c r="B43" s="25" t="s">
        <v>344</v>
      </c>
      <c r="C43" s="25" t="s">
        <v>793</v>
      </c>
      <c r="D43" s="173" t="s">
        <v>794</v>
      </c>
      <c r="E43" s="182">
        <v>44760</v>
      </c>
      <c r="F43" s="156" t="s">
        <v>790</v>
      </c>
      <c r="G43" s="183">
        <v>2120</v>
      </c>
      <c r="H43" s="184">
        <v>5.15</v>
      </c>
      <c r="I43" s="185">
        <f>G43*H43</f>
        <v>10918</v>
      </c>
      <c r="J43" s="141" t="s">
        <v>1574</v>
      </c>
      <c r="K43" s="141" t="s">
        <v>900</v>
      </c>
      <c r="L43" s="182">
        <v>44935</v>
      </c>
      <c r="M43" s="182">
        <v>44956</v>
      </c>
      <c r="N43" s="182">
        <v>44959</v>
      </c>
      <c r="O43" s="156">
        <v>3</v>
      </c>
      <c r="P43" s="186" t="s">
        <v>791</v>
      </c>
    </row>
    <row r="44" spans="1:16" ht="53.25" customHeight="1" thickBot="1" x14ac:dyDescent="0.3">
      <c r="A44" s="10" t="s">
        <v>901</v>
      </c>
      <c r="B44" s="25" t="s">
        <v>344</v>
      </c>
      <c r="C44" s="25" t="s">
        <v>902</v>
      </c>
      <c r="D44" s="173" t="s">
        <v>794</v>
      </c>
      <c r="E44" s="182">
        <v>45075</v>
      </c>
      <c r="F44" s="156" t="s">
        <v>790</v>
      </c>
      <c r="G44" s="183">
        <v>10</v>
      </c>
      <c r="H44" s="184">
        <v>5.15</v>
      </c>
      <c r="I44" s="185">
        <f t="shared" ref="I44:I45" si="5">G44*H44</f>
        <v>51.5</v>
      </c>
      <c r="J44" s="141" t="s">
        <v>903</v>
      </c>
      <c r="K44" s="141" t="s">
        <v>904</v>
      </c>
      <c r="L44" s="182">
        <v>45077</v>
      </c>
      <c r="M44" s="182">
        <v>45102</v>
      </c>
      <c r="N44" s="182">
        <v>45103</v>
      </c>
      <c r="O44" s="156">
        <v>1</v>
      </c>
      <c r="P44" s="186" t="s">
        <v>791</v>
      </c>
    </row>
    <row r="45" spans="1:16" ht="53.25" customHeight="1" thickBot="1" x14ac:dyDescent="0.3">
      <c r="A45" s="10" t="s">
        <v>905</v>
      </c>
      <c r="B45" s="25" t="s">
        <v>344</v>
      </c>
      <c r="C45" s="25" t="s">
        <v>793</v>
      </c>
      <c r="D45" s="173" t="s">
        <v>794</v>
      </c>
      <c r="E45" s="182">
        <v>44585</v>
      </c>
      <c r="F45" s="156" t="s">
        <v>790</v>
      </c>
      <c r="G45" s="183">
        <v>10</v>
      </c>
      <c r="H45" s="184">
        <v>5.15</v>
      </c>
      <c r="I45" s="185">
        <f t="shared" si="5"/>
        <v>51.5</v>
      </c>
      <c r="J45" s="141" t="s">
        <v>906</v>
      </c>
      <c r="K45" s="141" t="s">
        <v>907</v>
      </c>
      <c r="L45" s="182">
        <v>44696</v>
      </c>
      <c r="M45" s="182">
        <v>45080</v>
      </c>
      <c r="N45" s="182">
        <v>45083</v>
      </c>
      <c r="O45" s="156">
        <v>3</v>
      </c>
      <c r="P45" s="186" t="s">
        <v>791</v>
      </c>
    </row>
    <row r="46" spans="1:16" ht="53.25" customHeight="1" thickBot="1" x14ac:dyDescent="0.3">
      <c r="A46" s="10" t="s">
        <v>908</v>
      </c>
      <c r="B46" s="25" t="s">
        <v>344</v>
      </c>
      <c r="C46" s="25" t="s">
        <v>909</v>
      </c>
      <c r="D46" s="173" t="s">
        <v>910</v>
      </c>
      <c r="E46" s="182">
        <v>44804</v>
      </c>
      <c r="F46" s="156" t="s">
        <v>790</v>
      </c>
      <c r="G46" s="183">
        <v>29138.7</v>
      </c>
      <c r="H46" s="184">
        <v>5.3834999999999997</v>
      </c>
      <c r="I46" s="185">
        <v>156868.19145000001</v>
      </c>
      <c r="J46" s="141" t="s">
        <v>911</v>
      </c>
      <c r="K46" s="141" t="s">
        <v>912</v>
      </c>
      <c r="L46" s="182">
        <v>45076</v>
      </c>
      <c r="M46" s="182">
        <v>45116</v>
      </c>
      <c r="N46" s="182">
        <v>45118</v>
      </c>
      <c r="O46" s="156">
        <v>2</v>
      </c>
      <c r="P46" s="186" t="s">
        <v>791</v>
      </c>
    </row>
    <row r="47" spans="1:16" ht="53.25" customHeight="1" thickBot="1" x14ac:dyDescent="0.3">
      <c r="A47" s="10" t="s">
        <v>913</v>
      </c>
      <c r="B47" s="25" t="s">
        <v>344</v>
      </c>
      <c r="C47" s="25" t="s">
        <v>914</v>
      </c>
      <c r="D47" s="173" t="s">
        <v>910</v>
      </c>
      <c r="E47" s="182">
        <v>44777</v>
      </c>
      <c r="F47" s="156" t="s">
        <v>790</v>
      </c>
      <c r="G47" s="183">
        <v>291203.27</v>
      </c>
      <c r="H47" s="184">
        <v>5.1689999999999996</v>
      </c>
      <c r="I47" s="185">
        <f>G47*H47</f>
        <v>1505229.70263</v>
      </c>
      <c r="J47" s="141" t="s">
        <v>1611</v>
      </c>
      <c r="K47" s="141">
        <v>73269090</v>
      </c>
      <c r="L47" s="182">
        <v>44854</v>
      </c>
      <c r="M47" s="182">
        <v>44955</v>
      </c>
      <c r="N47" s="182">
        <v>44958</v>
      </c>
      <c r="O47" s="156">
        <v>3</v>
      </c>
      <c r="P47" s="186" t="s">
        <v>791</v>
      </c>
    </row>
    <row r="48" spans="1:16" ht="53.25" customHeight="1" thickBot="1" x14ac:dyDescent="0.3">
      <c r="A48" s="10" t="s">
        <v>913</v>
      </c>
      <c r="B48" s="25" t="s">
        <v>344</v>
      </c>
      <c r="C48" s="25" t="s">
        <v>914</v>
      </c>
      <c r="D48" s="173" t="s">
        <v>910</v>
      </c>
      <c r="E48" s="182">
        <v>44777</v>
      </c>
      <c r="F48" s="156" t="s">
        <v>790</v>
      </c>
      <c r="G48" s="183">
        <v>106189.62</v>
      </c>
      <c r="H48" s="184">
        <v>5.1689999999999996</v>
      </c>
      <c r="I48" s="185">
        <f>G48*H48</f>
        <v>548894.1457799999</v>
      </c>
      <c r="J48" s="141" t="s">
        <v>1612</v>
      </c>
      <c r="K48" s="141">
        <v>73269090</v>
      </c>
      <c r="L48" s="182">
        <v>44854</v>
      </c>
      <c r="M48" s="182">
        <v>44955</v>
      </c>
      <c r="N48" s="182">
        <v>44958</v>
      </c>
      <c r="O48" s="156">
        <v>3</v>
      </c>
      <c r="P48" s="186" t="s">
        <v>791</v>
      </c>
    </row>
    <row r="49" spans="1:16" ht="93.75" customHeight="1" thickBot="1" x14ac:dyDescent="0.3">
      <c r="A49" s="10" t="s">
        <v>915</v>
      </c>
      <c r="B49" s="25" t="s">
        <v>344</v>
      </c>
      <c r="C49" s="25" t="s">
        <v>916</v>
      </c>
      <c r="D49" s="173" t="s">
        <v>794</v>
      </c>
      <c r="E49" s="182">
        <v>45097</v>
      </c>
      <c r="F49" s="156" t="s">
        <v>790</v>
      </c>
      <c r="G49" s="183">
        <v>58</v>
      </c>
      <c r="H49" s="184">
        <v>5.15</v>
      </c>
      <c r="I49" s="185">
        <f t="shared" ref="I49:I58" si="6">G49*H49</f>
        <v>298.70000000000005</v>
      </c>
      <c r="J49" s="141" t="s">
        <v>917</v>
      </c>
      <c r="K49" s="141" t="s">
        <v>918</v>
      </c>
      <c r="L49" s="182">
        <v>45120</v>
      </c>
      <c r="M49" s="182">
        <v>45132</v>
      </c>
      <c r="N49" s="182">
        <v>45133</v>
      </c>
      <c r="O49" s="156">
        <v>1</v>
      </c>
      <c r="P49" s="186" t="s">
        <v>791</v>
      </c>
    </row>
    <row r="50" spans="1:16" ht="53.25" customHeight="1" thickBot="1" x14ac:dyDescent="0.3">
      <c r="A50" s="10" t="s">
        <v>919</v>
      </c>
      <c r="B50" s="25" t="s">
        <v>344</v>
      </c>
      <c r="C50" s="25" t="s">
        <v>920</v>
      </c>
      <c r="D50" s="173" t="s">
        <v>794</v>
      </c>
      <c r="E50" s="182">
        <v>45183</v>
      </c>
      <c r="F50" s="156" t="s">
        <v>790</v>
      </c>
      <c r="G50" s="183">
        <v>1.3</v>
      </c>
      <c r="H50" s="184">
        <v>5.15</v>
      </c>
      <c r="I50" s="185">
        <f t="shared" si="6"/>
        <v>6.6950000000000003</v>
      </c>
      <c r="J50" s="189" t="s">
        <v>1587</v>
      </c>
      <c r="K50" s="189" t="s">
        <v>1588</v>
      </c>
      <c r="L50" s="182">
        <v>45194</v>
      </c>
      <c r="M50" s="182">
        <v>45208</v>
      </c>
      <c r="N50" s="182">
        <v>45212</v>
      </c>
      <c r="O50" s="156">
        <v>4</v>
      </c>
      <c r="P50" s="186" t="s">
        <v>791</v>
      </c>
    </row>
    <row r="51" spans="1:16" ht="53.25" customHeight="1" thickBot="1" x14ac:dyDescent="0.3">
      <c r="A51" s="10" t="s">
        <v>921</v>
      </c>
      <c r="B51" s="25" t="s">
        <v>344</v>
      </c>
      <c r="C51" s="25" t="s">
        <v>922</v>
      </c>
      <c r="D51" s="173" t="s">
        <v>794</v>
      </c>
      <c r="E51" s="182">
        <v>45070</v>
      </c>
      <c r="F51" s="156" t="s">
        <v>790</v>
      </c>
      <c r="G51" s="183">
        <v>1</v>
      </c>
      <c r="H51" s="184">
        <v>5.15</v>
      </c>
      <c r="I51" s="185">
        <f t="shared" si="6"/>
        <v>5.15</v>
      </c>
      <c r="J51" s="141" t="s">
        <v>923</v>
      </c>
      <c r="K51" s="141">
        <v>30029000</v>
      </c>
      <c r="L51" s="182">
        <v>45071</v>
      </c>
      <c r="M51" s="182">
        <v>45094</v>
      </c>
      <c r="N51" s="182">
        <v>45096</v>
      </c>
      <c r="O51" s="156">
        <v>2</v>
      </c>
      <c r="P51" s="186" t="s">
        <v>791</v>
      </c>
    </row>
    <row r="52" spans="1:16" ht="53.25" customHeight="1" thickBot="1" x14ac:dyDescent="0.3">
      <c r="A52" s="10" t="s">
        <v>925</v>
      </c>
      <c r="B52" s="25" t="s">
        <v>344</v>
      </c>
      <c r="C52" s="25" t="s">
        <v>793</v>
      </c>
      <c r="D52" s="173" t="s">
        <v>794</v>
      </c>
      <c r="E52" s="182">
        <v>45054</v>
      </c>
      <c r="F52" s="156" t="s">
        <v>790</v>
      </c>
      <c r="G52" s="183">
        <v>2810</v>
      </c>
      <c r="H52" s="184">
        <v>5.15</v>
      </c>
      <c r="I52" s="185">
        <f t="shared" si="6"/>
        <v>14471.500000000002</v>
      </c>
      <c r="J52" s="141" t="s">
        <v>926</v>
      </c>
      <c r="K52" s="141" t="s">
        <v>1590</v>
      </c>
      <c r="L52" s="182">
        <v>45056</v>
      </c>
      <c r="M52" s="182">
        <v>45075</v>
      </c>
      <c r="N52" s="182">
        <v>45076</v>
      </c>
      <c r="O52" s="156">
        <v>1</v>
      </c>
      <c r="P52" s="186" t="s">
        <v>791</v>
      </c>
    </row>
    <row r="53" spans="1:16" ht="53.25" customHeight="1" thickBot="1" x14ac:dyDescent="0.3">
      <c r="A53" s="10" t="s">
        <v>928</v>
      </c>
      <c r="B53" s="25" t="s">
        <v>344</v>
      </c>
      <c r="C53" s="25" t="s">
        <v>929</v>
      </c>
      <c r="D53" s="173" t="s">
        <v>794</v>
      </c>
      <c r="E53" s="182">
        <v>45091</v>
      </c>
      <c r="F53" s="156" t="s">
        <v>790</v>
      </c>
      <c r="G53" s="183">
        <v>0.75</v>
      </c>
      <c r="H53" s="184">
        <v>5.15</v>
      </c>
      <c r="I53" s="185">
        <f t="shared" si="6"/>
        <v>3.8625000000000003</v>
      </c>
      <c r="J53" s="141" t="s">
        <v>930</v>
      </c>
      <c r="K53" s="141" t="s">
        <v>1589</v>
      </c>
      <c r="L53" s="182">
        <v>45113</v>
      </c>
      <c r="M53" s="182">
        <v>45190</v>
      </c>
      <c r="N53" s="182">
        <v>45190</v>
      </c>
      <c r="O53" s="156">
        <v>0</v>
      </c>
      <c r="P53" s="186" t="s">
        <v>791</v>
      </c>
    </row>
    <row r="54" spans="1:16" ht="53.25" customHeight="1" thickBot="1" x14ac:dyDescent="0.3">
      <c r="A54" s="10" t="s">
        <v>932</v>
      </c>
      <c r="B54" s="25" t="s">
        <v>344</v>
      </c>
      <c r="C54" s="25" t="s">
        <v>793</v>
      </c>
      <c r="D54" s="173" t="s">
        <v>794</v>
      </c>
      <c r="E54" s="182">
        <v>44935</v>
      </c>
      <c r="F54" s="156" t="s">
        <v>790</v>
      </c>
      <c r="G54" s="183">
        <v>2630</v>
      </c>
      <c r="H54" s="184">
        <v>5.15</v>
      </c>
      <c r="I54" s="185">
        <f t="shared" si="6"/>
        <v>13544.500000000002</v>
      </c>
      <c r="J54" s="141" t="s">
        <v>933</v>
      </c>
      <c r="K54" s="141" t="s">
        <v>1591</v>
      </c>
      <c r="L54" s="182">
        <v>44937</v>
      </c>
      <c r="M54" s="182">
        <v>44949</v>
      </c>
      <c r="N54" s="182">
        <v>44950</v>
      </c>
      <c r="O54" s="156">
        <v>1</v>
      </c>
      <c r="P54" s="186" t="s">
        <v>791</v>
      </c>
    </row>
    <row r="55" spans="1:16" ht="53.25" customHeight="1" thickBot="1" x14ac:dyDescent="0.3">
      <c r="A55" s="10" t="s">
        <v>935</v>
      </c>
      <c r="B55" s="25" t="s">
        <v>344</v>
      </c>
      <c r="C55" s="25" t="s">
        <v>929</v>
      </c>
      <c r="D55" s="173" t="s">
        <v>794</v>
      </c>
      <c r="E55" s="182">
        <v>45036</v>
      </c>
      <c r="F55" s="156" t="s">
        <v>790</v>
      </c>
      <c r="G55" s="183">
        <v>0.75</v>
      </c>
      <c r="H55" s="184">
        <v>5.15</v>
      </c>
      <c r="I55" s="185">
        <f t="shared" si="6"/>
        <v>3.8625000000000003</v>
      </c>
      <c r="J55" s="141" t="s">
        <v>903</v>
      </c>
      <c r="K55" s="141" t="s">
        <v>1592</v>
      </c>
      <c r="L55" s="182">
        <v>45043</v>
      </c>
      <c r="M55" s="182">
        <v>45071</v>
      </c>
      <c r="N55" s="182">
        <v>45071</v>
      </c>
      <c r="O55" s="156">
        <v>0</v>
      </c>
      <c r="P55" s="186" t="s">
        <v>791</v>
      </c>
    </row>
    <row r="56" spans="1:16" ht="53.25" customHeight="1" thickBot="1" x14ac:dyDescent="0.3">
      <c r="A56" s="10" t="s">
        <v>937</v>
      </c>
      <c r="B56" s="25" t="s">
        <v>344</v>
      </c>
      <c r="C56" s="25" t="s">
        <v>938</v>
      </c>
      <c r="D56" s="173" t="s">
        <v>794</v>
      </c>
      <c r="E56" s="182">
        <v>45229</v>
      </c>
      <c r="F56" s="156" t="s">
        <v>790</v>
      </c>
      <c r="G56" s="183">
        <v>0.75</v>
      </c>
      <c r="H56" s="184">
        <v>5.15</v>
      </c>
      <c r="I56" s="185">
        <f t="shared" si="6"/>
        <v>3.8625000000000003</v>
      </c>
      <c r="J56" s="141" t="s">
        <v>1593</v>
      </c>
      <c r="K56" s="141" t="s">
        <v>1589</v>
      </c>
      <c r="L56" s="182">
        <v>45243</v>
      </c>
      <c r="M56" s="182">
        <v>45275</v>
      </c>
      <c r="N56" s="182">
        <v>45275</v>
      </c>
      <c r="O56" s="156">
        <v>0</v>
      </c>
      <c r="P56" s="186" t="s">
        <v>791</v>
      </c>
    </row>
    <row r="57" spans="1:16" ht="53.25" customHeight="1" thickBot="1" x14ac:dyDescent="0.3">
      <c r="A57" s="10" t="s">
        <v>940</v>
      </c>
      <c r="B57" s="25" t="s">
        <v>344</v>
      </c>
      <c r="C57" s="25" t="s">
        <v>922</v>
      </c>
      <c r="D57" s="173" t="s">
        <v>794</v>
      </c>
      <c r="E57" s="182">
        <v>45240</v>
      </c>
      <c r="F57" s="156" t="s">
        <v>790</v>
      </c>
      <c r="G57" s="183">
        <v>1</v>
      </c>
      <c r="H57" s="184">
        <v>5.15</v>
      </c>
      <c r="I57" s="185">
        <f t="shared" si="6"/>
        <v>5.15</v>
      </c>
      <c r="J57" s="141" t="s">
        <v>941</v>
      </c>
      <c r="K57" s="141">
        <v>30029000</v>
      </c>
      <c r="L57" s="182">
        <v>45247</v>
      </c>
      <c r="M57" s="182">
        <v>45268</v>
      </c>
      <c r="N57" s="182">
        <v>45273</v>
      </c>
      <c r="O57" s="156">
        <v>5</v>
      </c>
      <c r="P57" s="186" t="s">
        <v>791</v>
      </c>
    </row>
    <row r="58" spans="1:16" ht="53.25" customHeight="1" thickBot="1" x14ac:dyDescent="0.3">
      <c r="A58" s="10" t="s">
        <v>942</v>
      </c>
      <c r="B58" s="25" t="s">
        <v>344</v>
      </c>
      <c r="C58" s="25" t="s">
        <v>793</v>
      </c>
      <c r="D58" s="173" t="s">
        <v>794</v>
      </c>
      <c r="E58" s="182">
        <v>45240</v>
      </c>
      <c r="F58" s="156" t="s">
        <v>790</v>
      </c>
      <c r="G58" s="183">
        <v>1576</v>
      </c>
      <c r="H58" s="184">
        <v>5.15</v>
      </c>
      <c r="I58" s="185">
        <f t="shared" si="6"/>
        <v>8116.4000000000005</v>
      </c>
      <c r="J58" s="141" t="s">
        <v>943</v>
      </c>
      <c r="K58" s="141" t="s">
        <v>944</v>
      </c>
      <c r="L58" s="182">
        <v>45244</v>
      </c>
      <c r="M58" s="182">
        <v>45276</v>
      </c>
      <c r="N58" s="182">
        <v>45278</v>
      </c>
      <c r="O58" s="156">
        <v>2</v>
      </c>
      <c r="P58" s="186" t="s">
        <v>791</v>
      </c>
    </row>
    <row r="59" spans="1:16" ht="53.25" customHeight="1" thickBot="1" x14ac:dyDescent="0.3">
      <c r="A59" s="10" t="s">
        <v>945</v>
      </c>
      <c r="B59" s="25" t="s">
        <v>344</v>
      </c>
      <c r="C59" s="25" t="s">
        <v>946</v>
      </c>
      <c r="D59" s="173" t="s">
        <v>26</v>
      </c>
      <c r="E59" s="182">
        <v>45153</v>
      </c>
      <c r="F59" s="156" t="s">
        <v>790</v>
      </c>
      <c r="G59" s="183">
        <v>3382.56</v>
      </c>
      <c r="H59" s="184">
        <v>4.899</v>
      </c>
      <c r="I59" s="185">
        <v>16571.16144</v>
      </c>
      <c r="J59" s="141" t="s">
        <v>947</v>
      </c>
      <c r="K59" s="141" t="s">
        <v>1570</v>
      </c>
      <c r="L59" s="182">
        <v>45215</v>
      </c>
      <c r="M59" s="182">
        <v>45229</v>
      </c>
      <c r="N59" s="182">
        <v>45231</v>
      </c>
      <c r="O59" s="156">
        <v>2</v>
      </c>
      <c r="P59" s="186" t="s">
        <v>791</v>
      </c>
    </row>
    <row r="60" spans="1:16" ht="53.25" customHeight="1" thickBot="1" x14ac:dyDescent="0.3">
      <c r="A60" s="10" t="s">
        <v>948</v>
      </c>
      <c r="B60" s="25" t="s">
        <v>344</v>
      </c>
      <c r="C60" s="25" t="s">
        <v>793</v>
      </c>
      <c r="D60" s="173" t="s">
        <v>794</v>
      </c>
      <c r="E60" s="182">
        <v>45175</v>
      </c>
      <c r="F60" s="156" t="s">
        <v>790</v>
      </c>
      <c r="G60" s="183">
        <v>1586</v>
      </c>
      <c r="H60" s="184">
        <v>5.15</v>
      </c>
      <c r="I60" s="185">
        <f t="shared" ref="I60:I62" si="7">G60*H60</f>
        <v>8167.9000000000005</v>
      </c>
      <c r="J60" s="187" t="s">
        <v>1593</v>
      </c>
      <c r="K60" s="141" t="s">
        <v>949</v>
      </c>
      <c r="L60" s="182">
        <v>45194</v>
      </c>
      <c r="M60" s="182">
        <v>45208</v>
      </c>
      <c r="N60" s="182">
        <v>45210</v>
      </c>
      <c r="O60" s="156">
        <v>2</v>
      </c>
      <c r="P60" s="186" t="s">
        <v>791</v>
      </c>
    </row>
    <row r="61" spans="1:16" ht="53.25" customHeight="1" thickBot="1" x14ac:dyDescent="0.3">
      <c r="A61" s="10" t="s">
        <v>950</v>
      </c>
      <c r="B61" s="25" t="s">
        <v>344</v>
      </c>
      <c r="C61" s="25" t="s">
        <v>951</v>
      </c>
      <c r="D61" s="173" t="s">
        <v>794</v>
      </c>
      <c r="E61" s="182">
        <v>45072</v>
      </c>
      <c r="F61" s="156" t="s">
        <v>790</v>
      </c>
      <c r="G61" s="183">
        <v>99.9</v>
      </c>
      <c r="H61" s="184">
        <v>5.15</v>
      </c>
      <c r="I61" s="185">
        <f t="shared" si="7"/>
        <v>514.48500000000001</v>
      </c>
      <c r="J61" s="141" t="s">
        <v>903</v>
      </c>
      <c r="K61" s="141" t="s">
        <v>952</v>
      </c>
      <c r="L61" s="182">
        <v>45077</v>
      </c>
      <c r="M61" s="182">
        <v>45092</v>
      </c>
      <c r="N61" s="182">
        <v>45093</v>
      </c>
      <c r="O61" s="156">
        <v>1</v>
      </c>
      <c r="P61" s="186" t="s">
        <v>791</v>
      </c>
    </row>
    <row r="62" spans="1:16" ht="53.25" customHeight="1" thickBot="1" x14ac:dyDescent="0.3">
      <c r="A62" s="10" t="s">
        <v>953</v>
      </c>
      <c r="B62" s="25" t="s">
        <v>1630</v>
      </c>
      <c r="C62" s="25" t="s">
        <v>954</v>
      </c>
      <c r="D62" s="173" t="s">
        <v>794</v>
      </c>
      <c r="E62" s="182">
        <v>44797</v>
      </c>
      <c r="F62" s="156" t="s">
        <v>790</v>
      </c>
      <c r="G62" s="183">
        <v>0.09</v>
      </c>
      <c r="H62" s="184">
        <v>5.15</v>
      </c>
      <c r="I62" s="185">
        <f t="shared" si="7"/>
        <v>0.46350000000000002</v>
      </c>
      <c r="J62" s="141" t="s">
        <v>955</v>
      </c>
      <c r="K62" s="141">
        <v>38229000</v>
      </c>
      <c r="L62" s="182">
        <v>44872</v>
      </c>
      <c r="M62" s="182">
        <v>44934</v>
      </c>
      <c r="N62" s="182">
        <v>44937</v>
      </c>
      <c r="O62" s="156">
        <v>3</v>
      </c>
      <c r="P62" s="186" t="s">
        <v>791</v>
      </c>
    </row>
    <row r="63" spans="1:16" ht="53.25" customHeight="1" thickBot="1" x14ac:dyDescent="0.3">
      <c r="A63" s="10" t="s">
        <v>956</v>
      </c>
      <c r="B63" s="25" t="s">
        <v>1630</v>
      </c>
      <c r="C63" s="25" t="s">
        <v>957</v>
      </c>
      <c r="D63" s="173" t="s">
        <v>26</v>
      </c>
      <c r="E63" s="182">
        <v>44956</v>
      </c>
      <c r="F63" s="156" t="s">
        <v>790</v>
      </c>
      <c r="G63" s="183">
        <v>394110</v>
      </c>
      <c r="H63" s="184">
        <v>4.9969999999999999</v>
      </c>
      <c r="I63" s="185">
        <v>1969367.67</v>
      </c>
      <c r="J63" s="141" t="s">
        <v>958</v>
      </c>
      <c r="K63" s="141" t="s">
        <v>863</v>
      </c>
      <c r="L63" s="182">
        <v>45007</v>
      </c>
      <c r="M63" s="182">
        <v>45038</v>
      </c>
      <c r="N63" s="182">
        <v>45043</v>
      </c>
      <c r="O63" s="156">
        <v>5</v>
      </c>
      <c r="P63" s="186" t="s">
        <v>791</v>
      </c>
    </row>
    <row r="64" spans="1:16" ht="53.25" customHeight="1" thickBot="1" x14ac:dyDescent="0.3">
      <c r="A64" s="10" t="s">
        <v>959</v>
      </c>
      <c r="B64" s="25" t="s">
        <v>1669</v>
      </c>
      <c r="C64" s="25" t="s">
        <v>871</v>
      </c>
      <c r="D64" s="173" t="s">
        <v>26</v>
      </c>
      <c r="E64" s="182">
        <v>45006</v>
      </c>
      <c r="F64" s="156" t="s">
        <v>790</v>
      </c>
      <c r="G64" s="183">
        <v>193518</v>
      </c>
      <c r="H64" s="184">
        <v>5.0598000000000001</v>
      </c>
      <c r="I64" s="185">
        <v>1305549.8352000001</v>
      </c>
      <c r="J64" s="156" t="s">
        <v>1575</v>
      </c>
      <c r="K64" s="141" t="s">
        <v>960</v>
      </c>
      <c r="L64" s="182">
        <v>44937</v>
      </c>
      <c r="M64" s="182">
        <v>45068</v>
      </c>
      <c r="N64" s="182">
        <v>45070</v>
      </c>
      <c r="O64" s="156">
        <v>2</v>
      </c>
      <c r="P64" s="186" t="s">
        <v>791</v>
      </c>
    </row>
    <row r="65" spans="1:16" ht="53.25" customHeight="1" thickBot="1" x14ac:dyDescent="0.3">
      <c r="A65" s="10" t="s">
        <v>959</v>
      </c>
      <c r="B65" s="25" t="s">
        <v>1669</v>
      </c>
      <c r="C65" s="25" t="s">
        <v>871</v>
      </c>
      <c r="D65" s="173" t="s">
        <v>26</v>
      </c>
      <c r="E65" s="182">
        <v>45006</v>
      </c>
      <c r="F65" s="156" t="s">
        <v>790</v>
      </c>
      <c r="G65" s="183">
        <v>32253</v>
      </c>
      <c r="H65" s="184">
        <v>5.0598000000000001</v>
      </c>
      <c r="I65" s="185">
        <v>1305549.8352000001</v>
      </c>
      <c r="J65" s="141" t="s">
        <v>1576</v>
      </c>
      <c r="K65" s="141" t="s">
        <v>960</v>
      </c>
      <c r="L65" s="182">
        <v>44937</v>
      </c>
      <c r="M65" s="182">
        <v>45068</v>
      </c>
      <c r="N65" s="182">
        <v>45070</v>
      </c>
      <c r="O65" s="156">
        <v>2</v>
      </c>
      <c r="P65" s="186" t="s">
        <v>791</v>
      </c>
    </row>
    <row r="66" spans="1:16" ht="53.25" customHeight="1" thickBot="1" x14ac:dyDescent="0.3">
      <c r="A66" s="10" t="s">
        <v>959</v>
      </c>
      <c r="B66" s="25" t="s">
        <v>1669</v>
      </c>
      <c r="C66" s="25" t="s">
        <v>871</v>
      </c>
      <c r="D66" s="173" t="s">
        <v>26</v>
      </c>
      <c r="E66" s="182">
        <v>45006</v>
      </c>
      <c r="F66" s="156" t="s">
        <v>790</v>
      </c>
      <c r="G66" s="183">
        <v>32253</v>
      </c>
      <c r="H66" s="184">
        <v>5.0598000000000001</v>
      </c>
      <c r="I66" s="185">
        <v>1305549.8352000001</v>
      </c>
      <c r="J66" s="141" t="s">
        <v>1576</v>
      </c>
      <c r="K66" s="141" t="s">
        <v>960</v>
      </c>
      <c r="L66" s="182">
        <v>44937</v>
      </c>
      <c r="M66" s="182">
        <v>45068</v>
      </c>
      <c r="N66" s="182">
        <v>45070</v>
      </c>
      <c r="O66" s="156">
        <v>2</v>
      </c>
      <c r="P66" s="186" t="s">
        <v>791</v>
      </c>
    </row>
    <row r="67" spans="1:16" ht="53.25" customHeight="1" thickBot="1" x14ac:dyDescent="0.3">
      <c r="A67" s="10" t="s">
        <v>961</v>
      </c>
      <c r="B67" s="25" t="s">
        <v>1669</v>
      </c>
      <c r="C67" s="25" t="s">
        <v>962</v>
      </c>
      <c r="D67" s="173" t="s">
        <v>5</v>
      </c>
      <c r="E67" s="182">
        <v>44970</v>
      </c>
      <c r="F67" s="156" t="s">
        <v>790</v>
      </c>
      <c r="G67" s="183">
        <v>11921.17</v>
      </c>
      <c r="H67" s="184">
        <v>5.2619999999999996</v>
      </c>
      <c r="I67" s="185">
        <v>62729.196539999997</v>
      </c>
      <c r="J67" s="141" t="s">
        <v>963</v>
      </c>
      <c r="K67" s="141" t="s">
        <v>964</v>
      </c>
      <c r="L67" s="182">
        <v>44972</v>
      </c>
      <c r="M67" s="182">
        <v>44999</v>
      </c>
      <c r="N67" s="182">
        <v>45001</v>
      </c>
      <c r="O67" s="156">
        <v>2</v>
      </c>
      <c r="P67" s="186" t="s">
        <v>791</v>
      </c>
    </row>
    <row r="68" spans="1:16" ht="60.75" thickBot="1" x14ac:dyDescent="0.3">
      <c r="A68" s="10" t="s">
        <v>965</v>
      </c>
      <c r="B68" s="25" t="s">
        <v>1669</v>
      </c>
      <c r="C68" s="25" t="s">
        <v>966</v>
      </c>
      <c r="D68" s="173" t="s">
        <v>26</v>
      </c>
      <c r="E68" s="182">
        <v>44970</v>
      </c>
      <c r="F68" s="156" t="s">
        <v>790</v>
      </c>
      <c r="G68" s="183">
        <v>47882</v>
      </c>
      <c r="H68" s="184">
        <v>4.9794999999999998</v>
      </c>
      <c r="I68" s="185">
        <v>238428.41899999999</v>
      </c>
      <c r="J68" s="141" t="s">
        <v>1594</v>
      </c>
      <c r="K68" s="141" t="s">
        <v>1571</v>
      </c>
      <c r="L68" s="182">
        <v>44984</v>
      </c>
      <c r="M68" s="182">
        <v>45016</v>
      </c>
      <c r="N68" s="182">
        <v>45019</v>
      </c>
      <c r="O68" s="156">
        <v>3</v>
      </c>
      <c r="P68" s="186" t="s">
        <v>791</v>
      </c>
    </row>
    <row r="69" spans="1:16" ht="53.25" customHeight="1" thickBot="1" x14ac:dyDescent="0.3">
      <c r="A69" s="10" t="s">
        <v>967</v>
      </c>
      <c r="B69" s="25" t="s">
        <v>1669</v>
      </c>
      <c r="C69" s="25" t="s">
        <v>968</v>
      </c>
      <c r="D69" s="173" t="s">
        <v>26</v>
      </c>
      <c r="E69" s="182">
        <v>45062</v>
      </c>
      <c r="F69" s="156" t="s">
        <v>790</v>
      </c>
      <c r="G69" s="183">
        <v>69500</v>
      </c>
      <c r="H69" s="184">
        <v>4.7850000000000001</v>
      </c>
      <c r="I69" s="185">
        <v>332557.5</v>
      </c>
      <c r="J69" s="156" t="s">
        <v>1595</v>
      </c>
      <c r="K69" s="141" t="s">
        <v>969</v>
      </c>
      <c r="L69" s="182">
        <v>45063</v>
      </c>
      <c r="M69" s="182">
        <v>45092</v>
      </c>
      <c r="N69" s="182">
        <v>45092</v>
      </c>
      <c r="O69" s="156">
        <v>0</v>
      </c>
      <c r="P69" s="186" t="s">
        <v>791</v>
      </c>
    </row>
    <row r="70" spans="1:16" ht="15" x14ac:dyDescent="0.25">
      <c r="A70" s="31" t="s">
        <v>44</v>
      </c>
      <c r="B70" s="31">
        <v>68</v>
      </c>
      <c r="C70" s="30" t="s">
        <v>73</v>
      </c>
      <c r="D70" s="31"/>
      <c r="E70" s="174"/>
      <c r="F70" s="174"/>
      <c r="G70" s="228" t="s">
        <v>74</v>
      </c>
      <c r="H70" s="229"/>
      <c r="I70" s="175">
        <f>SUM(I2:I69)</f>
        <v>15199161.553240005</v>
      </c>
      <c r="J70" s="174"/>
      <c r="K70" s="174"/>
      <c r="L70" s="174"/>
      <c r="M70" s="174"/>
      <c r="N70" s="174"/>
      <c r="O70" s="176">
        <f>MEDIAN(O2:O69)</f>
        <v>2</v>
      </c>
      <c r="P70" s="177"/>
    </row>
    <row r="71" spans="1:16" ht="60" x14ac:dyDescent="0.25">
      <c r="A71" s="99" t="s">
        <v>970</v>
      </c>
      <c r="G71" s="12"/>
    </row>
    <row r="72" spans="1:16" ht="60" x14ac:dyDescent="0.25">
      <c r="A72" s="100" t="s">
        <v>101</v>
      </c>
      <c r="G72" s="12"/>
    </row>
    <row r="73" spans="1:16" ht="33" x14ac:dyDescent="0.25">
      <c r="A73" s="101" t="s">
        <v>102</v>
      </c>
      <c r="G73" s="12"/>
    </row>
    <row r="74" spans="1:16" ht="15" x14ac:dyDescent="0.25"/>
    <row r="75" spans="1:16" ht="15" x14ac:dyDescent="0.25"/>
    <row r="76" spans="1:16" ht="15" x14ac:dyDescent="0.25"/>
    <row r="77" spans="1:16" ht="15" x14ac:dyDescent="0.25"/>
  </sheetData>
  <autoFilter ref="A1:P73" xr:uid="{F20C82CC-BEAA-44C4-9BC0-D77407223170}"/>
  <mergeCells count="1">
    <mergeCell ref="G70:H70"/>
  </mergeCells>
  <phoneticPr fontId="3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E030-DA09-4A80-A624-B195B8E1E11E}">
  <dimension ref="A1:Y109"/>
  <sheetViews>
    <sheetView topLeftCell="K1" zoomScale="80" zoomScaleNormal="80" workbookViewId="0">
      <pane ySplit="1" topLeftCell="A2" activePane="bottomLeft" state="frozen"/>
      <selection activeCell="J10" sqref="J10"/>
      <selection pane="bottomLeft" activeCell="N4" sqref="N4"/>
    </sheetView>
  </sheetViews>
  <sheetFormatPr defaultRowHeight="15" x14ac:dyDescent="0.25"/>
  <cols>
    <col min="1" max="1" width="25" style="12" customWidth="1"/>
    <col min="2" max="2" width="19.28515625" style="12" customWidth="1"/>
    <col min="3" max="3" width="23.42578125" style="12" bestFit="1" customWidth="1"/>
    <col min="4" max="4" width="9.5703125" style="12" customWidth="1"/>
    <col min="5" max="5" width="13.28515625" style="12" customWidth="1"/>
    <col min="6" max="6" width="15.28515625" style="12" customWidth="1"/>
    <col min="7" max="7" width="15" style="12" customWidth="1"/>
    <col min="8" max="8" width="12.5703125" style="35" customWidth="1"/>
    <col min="9" max="9" width="15.85546875" style="35" customWidth="1"/>
    <col min="10" max="10" width="21" style="35" customWidth="1"/>
    <col min="11" max="11" width="17.140625" style="35" customWidth="1"/>
    <col min="12" max="12" width="15.5703125" style="35" customWidth="1"/>
    <col min="13" max="13" width="22.28515625" style="35" customWidth="1"/>
    <col min="14" max="14" width="18.5703125" style="35" customWidth="1"/>
    <col min="15" max="15" width="20.140625" style="35" customWidth="1"/>
    <col min="16" max="16" width="13.140625" style="12" customWidth="1"/>
    <col min="17" max="17" width="17.7109375" style="12" customWidth="1"/>
    <col min="18" max="18" width="15.42578125" style="12" customWidth="1"/>
    <col min="19" max="19" width="13.28515625" style="12" customWidth="1"/>
    <col min="20" max="20" width="17.28515625" style="12" bestFit="1" customWidth="1"/>
    <col min="21" max="21" width="13.5703125" style="12" customWidth="1"/>
    <col min="22" max="22" width="79.5703125" style="12" customWidth="1"/>
    <col min="23" max="23" width="14.7109375" style="35" customWidth="1"/>
    <col min="24" max="24" width="12.5703125" style="35" bestFit="1" customWidth="1"/>
    <col min="25" max="25" width="16.28515625" style="35" customWidth="1"/>
    <col min="26" max="16384" width="9.140625" style="12"/>
  </cols>
  <sheetData>
    <row r="1" spans="1:25" ht="30" x14ac:dyDescent="0.25">
      <c r="A1" s="30" t="s">
        <v>75</v>
      </c>
      <c r="B1" s="30" t="s">
        <v>35</v>
      </c>
      <c r="C1" s="30" t="s">
        <v>76</v>
      </c>
      <c r="D1" s="222" t="s">
        <v>77</v>
      </c>
      <c r="E1" s="30" t="s">
        <v>78</v>
      </c>
      <c r="F1" s="30" t="s">
        <v>79</v>
      </c>
      <c r="G1" s="30" t="s">
        <v>80</v>
      </c>
      <c r="H1" s="34" t="s">
        <v>81</v>
      </c>
      <c r="I1" s="34" t="s">
        <v>82</v>
      </c>
      <c r="J1" s="34" t="s">
        <v>83</v>
      </c>
      <c r="K1" s="34" t="s">
        <v>84</v>
      </c>
      <c r="L1" s="34" t="s">
        <v>85</v>
      </c>
      <c r="M1" s="34" t="s">
        <v>86</v>
      </c>
      <c r="N1" s="34" t="s">
        <v>87</v>
      </c>
      <c r="O1" s="34" t="s">
        <v>88</v>
      </c>
      <c r="P1" s="30" t="s">
        <v>89</v>
      </c>
      <c r="Q1" s="30" t="s">
        <v>90</v>
      </c>
      <c r="R1" s="30" t="s">
        <v>91</v>
      </c>
      <c r="S1" s="30" t="s">
        <v>92</v>
      </c>
      <c r="T1" s="30" t="s">
        <v>93</v>
      </c>
      <c r="U1" s="30" t="s">
        <v>94</v>
      </c>
      <c r="V1" s="30" t="s">
        <v>57</v>
      </c>
      <c r="W1" s="102" t="s">
        <v>95</v>
      </c>
      <c r="X1" s="34" t="s">
        <v>96</v>
      </c>
      <c r="Y1" s="34" t="s">
        <v>97</v>
      </c>
    </row>
    <row r="2" spans="1:25" ht="60" x14ac:dyDescent="0.25">
      <c r="A2" s="25" t="s">
        <v>971</v>
      </c>
      <c r="B2" s="25" t="s">
        <v>972</v>
      </c>
      <c r="C2" s="25" t="s">
        <v>973</v>
      </c>
      <c r="D2" s="25" t="s">
        <v>974</v>
      </c>
      <c r="E2" s="25" t="s">
        <v>975</v>
      </c>
      <c r="F2" s="25" t="s">
        <v>976</v>
      </c>
      <c r="G2" s="25" t="s">
        <v>977</v>
      </c>
      <c r="H2" s="33">
        <v>0</v>
      </c>
      <c r="I2" s="33">
        <v>0</v>
      </c>
      <c r="J2" s="33">
        <v>0</v>
      </c>
      <c r="K2" s="33">
        <v>0</v>
      </c>
      <c r="L2" s="33">
        <v>600</v>
      </c>
      <c r="M2" s="33">
        <v>2776</v>
      </c>
      <c r="N2" s="33">
        <v>3376</v>
      </c>
      <c r="O2" s="33">
        <v>3376</v>
      </c>
      <c r="P2" s="26">
        <v>44942</v>
      </c>
      <c r="Q2" s="25" t="s">
        <v>978</v>
      </c>
      <c r="R2" s="26">
        <v>44971</v>
      </c>
      <c r="S2" s="25" t="s">
        <v>979</v>
      </c>
      <c r="T2" s="25" t="s">
        <v>980</v>
      </c>
      <c r="U2" s="26">
        <v>44907</v>
      </c>
      <c r="V2" s="25" t="s">
        <v>981</v>
      </c>
      <c r="W2" s="33">
        <v>1196.67</v>
      </c>
      <c r="X2" s="33">
        <v>69.92</v>
      </c>
      <c r="Y2" s="33">
        <v>376.34</v>
      </c>
    </row>
    <row r="3" spans="1:25" ht="60" x14ac:dyDescent="0.25">
      <c r="A3" s="25" t="s">
        <v>971</v>
      </c>
      <c r="B3" s="25" t="s">
        <v>972</v>
      </c>
      <c r="C3" s="25" t="s">
        <v>932</v>
      </c>
      <c r="D3" s="25">
        <v>1272</v>
      </c>
      <c r="E3" s="25" t="s">
        <v>982</v>
      </c>
      <c r="F3" s="25" t="s">
        <v>983</v>
      </c>
      <c r="G3" s="25" t="s">
        <v>984</v>
      </c>
      <c r="H3" s="33">
        <v>0</v>
      </c>
      <c r="I3" s="33">
        <v>0</v>
      </c>
      <c r="J3" s="33">
        <v>0</v>
      </c>
      <c r="K3" s="33">
        <v>0</v>
      </c>
      <c r="L3" s="33">
        <v>600</v>
      </c>
      <c r="M3" s="33">
        <v>1803.15</v>
      </c>
      <c r="N3" s="33">
        <v>2403.15</v>
      </c>
      <c r="O3" s="33">
        <v>2403.15</v>
      </c>
      <c r="P3" s="26">
        <v>45009</v>
      </c>
      <c r="Q3" s="25" t="s">
        <v>985</v>
      </c>
      <c r="R3" s="26">
        <v>45009</v>
      </c>
      <c r="S3" s="25" t="s">
        <v>1822</v>
      </c>
      <c r="T3" s="25" t="s">
        <v>1818</v>
      </c>
      <c r="U3" s="26">
        <v>44950</v>
      </c>
      <c r="V3" s="25" t="s">
        <v>987</v>
      </c>
      <c r="W3" s="33">
        <v>1190.98</v>
      </c>
      <c r="X3" s="33">
        <v>0</v>
      </c>
      <c r="Y3" s="33">
        <v>0</v>
      </c>
    </row>
    <row r="4" spans="1:25" ht="30" x14ac:dyDescent="0.25">
      <c r="A4" s="25" t="s">
        <v>971</v>
      </c>
      <c r="B4" s="25" t="s">
        <v>972</v>
      </c>
      <c r="C4" s="25" t="s">
        <v>899</v>
      </c>
      <c r="D4" s="25">
        <v>1061</v>
      </c>
      <c r="E4" s="25" t="s">
        <v>988</v>
      </c>
      <c r="F4" s="25" t="s">
        <v>983</v>
      </c>
      <c r="G4" s="25" t="s">
        <v>989</v>
      </c>
      <c r="H4" s="33">
        <v>0</v>
      </c>
      <c r="I4" s="33">
        <v>0</v>
      </c>
      <c r="J4" s="33">
        <v>0</v>
      </c>
      <c r="K4" s="33">
        <v>0</v>
      </c>
      <c r="L4" s="33">
        <v>600</v>
      </c>
      <c r="M4" s="33">
        <v>1239.93</v>
      </c>
      <c r="N4" s="33">
        <v>1839.93</v>
      </c>
      <c r="O4" s="33">
        <v>1839.93</v>
      </c>
      <c r="P4" s="26">
        <v>44999</v>
      </c>
      <c r="Q4" s="25" t="s">
        <v>985</v>
      </c>
      <c r="R4" s="26">
        <v>45009</v>
      </c>
      <c r="S4" s="25" t="s">
        <v>979</v>
      </c>
      <c r="T4" s="25" t="s">
        <v>990</v>
      </c>
      <c r="U4" s="26">
        <v>44958</v>
      </c>
      <c r="V4" s="25" t="s">
        <v>991</v>
      </c>
      <c r="W4" s="33">
        <v>1016.29</v>
      </c>
      <c r="X4" s="33">
        <v>0</v>
      </c>
      <c r="Y4" s="33">
        <v>0</v>
      </c>
    </row>
    <row r="5" spans="1:25" ht="45" x14ac:dyDescent="0.25">
      <c r="A5" s="25" t="s">
        <v>971</v>
      </c>
      <c r="B5" s="25" t="s">
        <v>972</v>
      </c>
      <c r="C5" s="25" t="s">
        <v>899</v>
      </c>
      <c r="D5" s="25">
        <v>1061</v>
      </c>
      <c r="E5" s="25" t="s">
        <v>992</v>
      </c>
      <c r="F5" s="25" t="s">
        <v>983</v>
      </c>
      <c r="G5" s="25" t="s">
        <v>994</v>
      </c>
      <c r="H5" s="33">
        <v>0</v>
      </c>
      <c r="I5" s="33">
        <v>0</v>
      </c>
      <c r="J5" s="33">
        <v>0</v>
      </c>
      <c r="K5" s="33">
        <v>0</v>
      </c>
      <c r="L5" s="33">
        <v>600</v>
      </c>
      <c r="M5" s="33">
        <v>1739.93</v>
      </c>
      <c r="N5" s="33">
        <v>2339.9299999999998</v>
      </c>
      <c r="O5" s="33">
        <v>2339.9299999999998</v>
      </c>
      <c r="P5" s="26">
        <v>44981</v>
      </c>
      <c r="Q5" s="25" t="s">
        <v>985</v>
      </c>
      <c r="R5" s="26">
        <v>45009</v>
      </c>
      <c r="S5" s="25" t="s">
        <v>979</v>
      </c>
      <c r="T5" s="25" t="s">
        <v>990</v>
      </c>
      <c r="U5" s="26">
        <v>44958</v>
      </c>
      <c r="V5" s="25" t="s">
        <v>995</v>
      </c>
      <c r="W5" s="33">
        <v>1016.29</v>
      </c>
      <c r="X5" s="33">
        <v>0</v>
      </c>
      <c r="Y5" s="33">
        <v>0</v>
      </c>
    </row>
    <row r="6" spans="1:25" ht="60" x14ac:dyDescent="0.25">
      <c r="A6" s="25" t="s">
        <v>971</v>
      </c>
      <c r="B6" s="25" t="s">
        <v>972</v>
      </c>
      <c r="C6" s="25" t="s">
        <v>996</v>
      </c>
      <c r="D6" s="25">
        <v>1359</v>
      </c>
      <c r="E6" s="25" t="s">
        <v>997</v>
      </c>
      <c r="F6" s="25" t="s">
        <v>983</v>
      </c>
      <c r="G6" s="25" t="s">
        <v>998</v>
      </c>
      <c r="H6" s="33">
        <v>0</v>
      </c>
      <c r="I6" s="33">
        <v>0</v>
      </c>
      <c r="J6" s="33">
        <v>0</v>
      </c>
      <c r="K6" s="33">
        <v>0</v>
      </c>
      <c r="L6" s="33">
        <v>300</v>
      </c>
      <c r="M6" s="33">
        <v>5041.25</v>
      </c>
      <c r="N6" s="33">
        <v>5341.25</v>
      </c>
      <c r="O6" s="33">
        <v>5341.25</v>
      </c>
      <c r="P6" s="26">
        <v>45022</v>
      </c>
      <c r="Q6" s="25" t="s">
        <v>999</v>
      </c>
      <c r="R6" s="26">
        <v>45058</v>
      </c>
      <c r="S6" s="25" t="s">
        <v>1822</v>
      </c>
      <c r="T6" s="25" t="s">
        <v>1819</v>
      </c>
      <c r="U6" s="26">
        <v>44950</v>
      </c>
      <c r="V6" s="25" t="s">
        <v>1000</v>
      </c>
      <c r="W6" s="33">
        <v>831.74</v>
      </c>
      <c r="X6" s="33">
        <v>0</v>
      </c>
      <c r="Y6" s="33">
        <v>6.79</v>
      </c>
    </row>
    <row r="7" spans="1:25" ht="30" x14ac:dyDescent="0.25">
      <c r="A7" s="25" t="s">
        <v>971</v>
      </c>
      <c r="B7" s="25" t="s">
        <v>972</v>
      </c>
      <c r="C7" s="25" t="s">
        <v>1001</v>
      </c>
      <c r="D7" s="25">
        <v>1446</v>
      </c>
      <c r="E7" s="25" t="s">
        <v>1002</v>
      </c>
      <c r="F7" s="25" t="s">
        <v>983</v>
      </c>
      <c r="G7" s="25" t="s">
        <v>1003</v>
      </c>
      <c r="H7" s="33">
        <v>0</v>
      </c>
      <c r="I7" s="33">
        <v>0</v>
      </c>
      <c r="J7" s="33">
        <v>0</v>
      </c>
      <c r="K7" s="33">
        <v>0</v>
      </c>
      <c r="L7" s="33">
        <v>600</v>
      </c>
      <c r="M7" s="33">
        <v>844.09</v>
      </c>
      <c r="N7" s="33">
        <v>1444.09</v>
      </c>
      <c r="O7" s="33">
        <v>1444.09</v>
      </c>
      <c r="P7" s="26">
        <v>45022</v>
      </c>
      <c r="Q7" s="25" t="s">
        <v>999</v>
      </c>
      <c r="R7" s="26">
        <v>45058</v>
      </c>
      <c r="S7" s="25" t="s">
        <v>979</v>
      </c>
      <c r="T7" s="25" t="s">
        <v>1004</v>
      </c>
      <c r="U7" s="26">
        <v>44967</v>
      </c>
      <c r="V7" s="25" t="s">
        <v>1005</v>
      </c>
      <c r="W7" s="33">
        <v>651.29999999999995</v>
      </c>
      <c r="X7" s="33">
        <v>0</v>
      </c>
      <c r="Y7" s="33">
        <v>0</v>
      </c>
    </row>
    <row r="8" spans="1:25" ht="75" x14ac:dyDescent="0.25">
      <c r="A8" s="25" t="s">
        <v>971</v>
      </c>
      <c r="B8" s="25" t="s">
        <v>972</v>
      </c>
      <c r="C8" s="25" t="s">
        <v>913</v>
      </c>
      <c r="D8" s="25">
        <v>765</v>
      </c>
      <c r="E8" s="25" t="s">
        <v>1006</v>
      </c>
      <c r="F8" s="25" t="s">
        <v>983</v>
      </c>
      <c r="G8" s="25" t="s">
        <v>1007</v>
      </c>
      <c r="H8" s="33">
        <v>20639.189999999999</v>
      </c>
      <c r="I8" s="33">
        <v>0</v>
      </c>
      <c r="J8" s="33">
        <v>0</v>
      </c>
      <c r="K8" s="33">
        <v>20639.189999999999</v>
      </c>
      <c r="L8" s="33">
        <v>600</v>
      </c>
      <c r="M8" s="33">
        <v>13433.6</v>
      </c>
      <c r="N8" s="33">
        <v>34672.79</v>
      </c>
      <c r="O8" s="33">
        <v>34672.79</v>
      </c>
      <c r="P8" s="26">
        <v>45071</v>
      </c>
      <c r="Q8" s="25" t="s">
        <v>1008</v>
      </c>
      <c r="R8" s="26">
        <v>45090</v>
      </c>
      <c r="S8" s="25" t="s">
        <v>979</v>
      </c>
      <c r="T8" s="25" t="s">
        <v>1009</v>
      </c>
      <c r="U8" s="26">
        <v>44958</v>
      </c>
      <c r="V8" s="25" t="s">
        <v>1010</v>
      </c>
      <c r="W8" s="33">
        <v>7602.93</v>
      </c>
      <c r="X8" s="33">
        <v>1226.3399999999999</v>
      </c>
      <c r="Y8" s="33">
        <v>3994.65</v>
      </c>
    </row>
    <row r="9" spans="1:25" ht="30" x14ac:dyDescent="0.25">
      <c r="A9" s="25" t="s">
        <v>971</v>
      </c>
      <c r="B9" s="25" t="s">
        <v>972</v>
      </c>
      <c r="C9" s="25" t="s">
        <v>1011</v>
      </c>
      <c r="D9" s="25">
        <v>192</v>
      </c>
      <c r="E9" s="25" t="s">
        <v>1012</v>
      </c>
      <c r="F9" s="25" t="s">
        <v>983</v>
      </c>
      <c r="G9" s="25" t="s">
        <v>1013</v>
      </c>
      <c r="H9" s="33">
        <v>1207.8800000000001</v>
      </c>
      <c r="I9" s="33">
        <v>0</v>
      </c>
      <c r="J9" s="33">
        <v>0</v>
      </c>
      <c r="K9" s="33">
        <v>1207.8800000000001</v>
      </c>
      <c r="L9" s="33">
        <v>300</v>
      </c>
      <c r="M9" s="33">
        <v>1326.52</v>
      </c>
      <c r="N9" s="33">
        <v>2834.4</v>
      </c>
      <c r="O9" s="33">
        <v>2834.4</v>
      </c>
      <c r="P9" s="26">
        <v>44982</v>
      </c>
      <c r="Q9" s="25" t="s">
        <v>1008</v>
      </c>
      <c r="R9" s="26">
        <v>45090</v>
      </c>
      <c r="S9" s="25" t="s">
        <v>1822</v>
      </c>
      <c r="T9" s="25" t="s">
        <v>1819</v>
      </c>
      <c r="U9" s="26">
        <v>45006</v>
      </c>
      <c r="V9" s="25" t="s">
        <v>1014</v>
      </c>
      <c r="W9" s="33">
        <v>668.63</v>
      </c>
      <c r="X9" s="33">
        <v>0</v>
      </c>
      <c r="Y9" s="33">
        <v>0</v>
      </c>
    </row>
    <row r="10" spans="1:25" ht="30" x14ac:dyDescent="0.25">
      <c r="A10" s="25" t="s">
        <v>971</v>
      </c>
      <c r="B10" s="25" t="s">
        <v>972</v>
      </c>
      <c r="C10" s="25" t="s">
        <v>1015</v>
      </c>
      <c r="D10" s="25">
        <v>1358</v>
      </c>
      <c r="E10" s="25" t="s">
        <v>1016</v>
      </c>
      <c r="F10" s="25" t="s">
        <v>983</v>
      </c>
      <c r="G10" s="25" t="s">
        <v>1017</v>
      </c>
      <c r="H10" s="33">
        <v>1117.76</v>
      </c>
      <c r="I10" s="33">
        <v>0</v>
      </c>
      <c r="J10" s="33">
        <v>0</v>
      </c>
      <c r="K10" s="33">
        <v>1117.76</v>
      </c>
      <c r="L10" s="33">
        <v>300</v>
      </c>
      <c r="M10" s="33">
        <v>2046.32</v>
      </c>
      <c r="N10" s="33">
        <v>3464.08</v>
      </c>
      <c r="O10" s="33">
        <v>3464.08</v>
      </c>
      <c r="P10" s="26">
        <v>45071</v>
      </c>
      <c r="Q10" s="25" t="s">
        <v>1008</v>
      </c>
      <c r="R10" s="26">
        <v>45090</v>
      </c>
      <c r="S10" s="25" t="s">
        <v>1822</v>
      </c>
      <c r="T10" s="25" t="s">
        <v>1819</v>
      </c>
      <c r="U10" s="26">
        <v>45033</v>
      </c>
      <c r="V10" s="25" t="s">
        <v>1525</v>
      </c>
      <c r="W10" s="33">
        <v>1003.57</v>
      </c>
      <c r="X10" s="33">
        <v>0</v>
      </c>
      <c r="Y10" s="33">
        <v>42.4</v>
      </c>
    </row>
    <row r="11" spans="1:25" ht="30" x14ac:dyDescent="0.25">
      <c r="A11" s="25" t="s">
        <v>971</v>
      </c>
      <c r="B11" s="25" t="s">
        <v>972</v>
      </c>
      <c r="C11" s="25" t="s">
        <v>1018</v>
      </c>
      <c r="D11" s="25">
        <v>1017</v>
      </c>
      <c r="E11" s="25" t="s">
        <v>1019</v>
      </c>
      <c r="F11" s="25" t="s">
        <v>983</v>
      </c>
      <c r="G11" s="25" t="s">
        <v>1020</v>
      </c>
      <c r="H11" s="33">
        <v>790.17</v>
      </c>
      <c r="I11" s="33">
        <v>0</v>
      </c>
      <c r="J11" s="33">
        <v>0</v>
      </c>
      <c r="K11" s="33">
        <v>790.17</v>
      </c>
      <c r="L11" s="33">
        <v>300</v>
      </c>
      <c r="M11" s="33">
        <v>2149.35</v>
      </c>
      <c r="N11" s="33">
        <v>3239.52</v>
      </c>
      <c r="O11" s="33">
        <v>3239.52</v>
      </c>
      <c r="P11" s="26">
        <v>45071</v>
      </c>
      <c r="Q11" s="25" t="s">
        <v>1008</v>
      </c>
      <c r="R11" s="26">
        <v>45090</v>
      </c>
      <c r="S11" s="25" t="s">
        <v>1822</v>
      </c>
      <c r="T11" s="25" t="s">
        <v>1819</v>
      </c>
      <c r="U11" s="26">
        <v>45000</v>
      </c>
      <c r="V11" s="25" t="s">
        <v>1526</v>
      </c>
      <c r="W11" s="33">
        <v>661.2</v>
      </c>
      <c r="X11" s="33">
        <v>0</v>
      </c>
      <c r="Y11" s="33">
        <v>434.59</v>
      </c>
    </row>
    <row r="12" spans="1:25" ht="30" x14ac:dyDescent="0.25">
      <c r="A12" s="25" t="s">
        <v>971</v>
      </c>
      <c r="B12" s="25" t="s">
        <v>972</v>
      </c>
      <c r="C12" s="25" t="s">
        <v>935</v>
      </c>
      <c r="D12" s="25">
        <v>289</v>
      </c>
      <c r="E12" s="25" t="s">
        <v>1021</v>
      </c>
      <c r="F12" s="25" t="s">
        <v>1022</v>
      </c>
      <c r="G12" s="25" t="s">
        <v>1023</v>
      </c>
      <c r="H12" s="33">
        <v>1249.75</v>
      </c>
      <c r="I12" s="33">
        <v>0</v>
      </c>
      <c r="J12" s="33">
        <v>0</v>
      </c>
      <c r="K12" s="33">
        <v>1249.75</v>
      </c>
      <c r="L12" s="33">
        <v>600</v>
      </c>
      <c r="M12" s="33">
        <v>1655.99</v>
      </c>
      <c r="N12" s="33">
        <v>3505.74</v>
      </c>
      <c r="O12" s="33">
        <v>3505.74</v>
      </c>
      <c r="P12" s="26">
        <v>45103</v>
      </c>
      <c r="Q12" s="25" t="s">
        <v>1024</v>
      </c>
      <c r="R12" s="26">
        <v>45118</v>
      </c>
      <c r="S12" s="25" t="s">
        <v>979</v>
      </c>
      <c r="T12" s="25" t="s">
        <v>1025</v>
      </c>
      <c r="U12" s="26">
        <v>45071</v>
      </c>
      <c r="V12" s="25" t="s">
        <v>1527</v>
      </c>
      <c r="W12" s="33">
        <v>1001.86</v>
      </c>
      <c r="X12" s="33">
        <v>0</v>
      </c>
      <c r="Y12" s="33">
        <v>0</v>
      </c>
    </row>
    <row r="13" spans="1:25" ht="30" x14ac:dyDescent="0.25">
      <c r="A13" s="25" t="s">
        <v>971</v>
      </c>
      <c r="B13" s="25" t="s">
        <v>972</v>
      </c>
      <c r="C13" s="25" t="s">
        <v>925</v>
      </c>
      <c r="D13" s="25">
        <v>324</v>
      </c>
      <c r="E13" s="25" t="s">
        <v>1026</v>
      </c>
      <c r="F13" s="25" t="s">
        <v>983</v>
      </c>
      <c r="G13" s="25" t="s">
        <v>1027</v>
      </c>
      <c r="H13" s="33">
        <v>0</v>
      </c>
      <c r="I13" s="33">
        <v>0</v>
      </c>
      <c r="J13" s="33">
        <v>0</v>
      </c>
      <c r="K13" s="33">
        <v>0</v>
      </c>
      <c r="L13" s="33">
        <v>600</v>
      </c>
      <c r="M13" s="33">
        <v>1443.89</v>
      </c>
      <c r="N13" s="33">
        <v>2043.89</v>
      </c>
      <c r="O13" s="33">
        <v>2043.89</v>
      </c>
      <c r="P13" s="26">
        <v>45103</v>
      </c>
      <c r="Q13" s="25" t="s">
        <v>1024</v>
      </c>
      <c r="R13" s="26">
        <v>45118</v>
      </c>
      <c r="S13" s="25" t="s">
        <v>979</v>
      </c>
      <c r="T13" s="25" t="s">
        <v>1028</v>
      </c>
      <c r="U13" s="26">
        <v>45076</v>
      </c>
      <c r="V13" s="25" t="s">
        <v>1528</v>
      </c>
      <c r="W13" s="33">
        <v>1194.1199999999999</v>
      </c>
      <c r="X13" s="33">
        <v>26.13</v>
      </c>
      <c r="Y13" s="33">
        <v>0</v>
      </c>
    </row>
    <row r="14" spans="1:25" ht="45" x14ac:dyDescent="0.25">
      <c r="A14" s="25" t="s">
        <v>971</v>
      </c>
      <c r="B14" s="25" t="s">
        <v>972</v>
      </c>
      <c r="C14" s="25" t="s">
        <v>950</v>
      </c>
      <c r="D14" s="25">
        <v>206</v>
      </c>
      <c r="E14" s="25" t="s">
        <v>1029</v>
      </c>
      <c r="F14" s="25" t="s">
        <v>1030</v>
      </c>
      <c r="G14" s="25" t="s">
        <v>1031</v>
      </c>
      <c r="H14" s="33">
        <v>1205.55</v>
      </c>
      <c r="I14" s="33">
        <v>0</v>
      </c>
      <c r="J14" s="33">
        <v>0</v>
      </c>
      <c r="K14" s="33">
        <v>1205.55</v>
      </c>
      <c r="L14" s="33">
        <v>600</v>
      </c>
      <c r="M14" s="33">
        <v>1688.99</v>
      </c>
      <c r="N14" s="33">
        <v>3494.54</v>
      </c>
      <c r="O14" s="33">
        <v>3494.54</v>
      </c>
      <c r="P14" s="26">
        <v>45132</v>
      </c>
      <c r="Q14" s="25" t="s">
        <v>1032</v>
      </c>
      <c r="R14" s="26">
        <v>45140</v>
      </c>
      <c r="S14" s="25" t="s">
        <v>979</v>
      </c>
      <c r="T14" s="25" t="s">
        <v>1033</v>
      </c>
      <c r="U14" s="26">
        <v>45092</v>
      </c>
      <c r="V14" s="25" t="s">
        <v>1034</v>
      </c>
      <c r="W14" s="33">
        <v>1002.54</v>
      </c>
      <c r="X14" s="33">
        <v>0</v>
      </c>
      <c r="Y14" s="33">
        <v>0</v>
      </c>
    </row>
    <row r="15" spans="1:25" ht="45" x14ac:dyDescent="0.25">
      <c r="A15" s="25" t="s">
        <v>971</v>
      </c>
      <c r="B15" s="25" t="s">
        <v>972</v>
      </c>
      <c r="C15" s="25" t="s">
        <v>901</v>
      </c>
      <c r="D15" s="25">
        <v>88</v>
      </c>
      <c r="E15" s="25" t="s">
        <v>1035</v>
      </c>
      <c r="F15" s="25" t="s">
        <v>1036</v>
      </c>
      <c r="G15" s="25" t="s">
        <v>1037</v>
      </c>
      <c r="H15" s="33">
        <v>1194.95</v>
      </c>
      <c r="I15" s="33">
        <v>0</v>
      </c>
      <c r="J15" s="33">
        <v>0</v>
      </c>
      <c r="K15" s="33">
        <v>1194.95</v>
      </c>
      <c r="L15" s="33">
        <v>600</v>
      </c>
      <c r="M15" s="33">
        <v>1758.7</v>
      </c>
      <c r="N15" s="33">
        <v>3553.65</v>
      </c>
      <c r="O15" s="33">
        <v>3553.65</v>
      </c>
      <c r="P15" s="26">
        <v>45132</v>
      </c>
      <c r="Q15" s="25" t="s">
        <v>1032</v>
      </c>
      <c r="R15" s="26">
        <v>45140</v>
      </c>
      <c r="S15" s="25" t="s">
        <v>979</v>
      </c>
      <c r="T15" s="25" t="s">
        <v>1038</v>
      </c>
      <c r="U15" s="26">
        <v>45103</v>
      </c>
      <c r="V15" s="25" t="s">
        <v>1039</v>
      </c>
      <c r="W15" s="33">
        <v>1001.49</v>
      </c>
      <c r="X15" s="33">
        <v>0</v>
      </c>
      <c r="Y15" s="33">
        <v>0</v>
      </c>
    </row>
    <row r="16" spans="1:25" ht="30" x14ac:dyDescent="0.25">
      <c r="A16" s="25" t="s">
        <v>971</v>
      </c>
      <c r="B16" s="25" t="s">
        <v>972</v>
      </c>
      <c r="C16" s="25" t="s">
        <v>996</v>
      </c>
      <c r="D16" s="25">
        <v>1359</v>
      </c>
      <c r="E16" s="25" t="s">
        <v>1040</v>
      </c>
      <c r="F16" s="25" t="s">
        <v>983</v>
      </c>
      <c r="G16" s="25" t="s">
        <v>983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508.8</v>
      </c>
      <c r="N16" s="33">
        <v>508.8</v>
      </c>
      <c r="O16" s="33">
        <v>508.8</v>
      </c>
      <c r="P16" s="26">
        <v>45167</v>
      </c>
      <c r="Q16" s="25" t="s">
        <v>1041</v>
      </c>
      <c r="R16" s="26">
        <v>45173</v>
      </c>
      <c r="S16" s="25" t="s">
        <v>1822</v>
      </c>
      <c r="T16" s="25" t="s">
        <v>1819</v>
      </c>
      <c r="U16" s="26">
        <v>45112</v>
      </c>
      <c r="V16" s="25" t="s">
        <v>1042</v>
      </c>
      <c r="W16" s="33">
        <v>0</v>
      </c>
      <c r="X16" s="33">
        <v>0</v>
      </c>
      <c r="Y16" s="33">
        <v>0</v>
      </c>
    </row>
    <row r="17" spans="1:25" x14ac:dyDescent="0.25">
      <c r="A17" s="25" t="s">
        <v>971</v>
      </c>
      <c r="B17" s="25" t="s">
        <v>972</v>
      </c>
      <c r="C17" s="25" t="s">
        <v>921</v>
      </c>
      <c r="D17" s="25">
        <v>241</v>
      </c>
      <c r="E17" s="25" t="s">
        <v>1043</v>
      </c>
      <c r="F17" s="25" t="s">
        <v>1044</v>
      </c>
      <c r="G17" s="25" t="s">
        <v>1045</v>
      </c>
      <c r="H17" s="33">
        <v>1448.55</v>
      </c>
      <c r="I17" s="33">
        <v>0</v>
      </c>
      <c r="J17" s="33">
        <v>0</v>
      </c>
      <c r="K17" s="33">
        <v>1448.55</v>
      </c>
      <c r="L17" s="33">
        <v>0</v>
      </c>
      <c r="M17" s="33">
        <v>482.86</v>
      </c>
      <c r="N17" s="33">
        <v>1931.41</v>
      </c>
      <c r="O17" s="33">
        <v>1931.41</v>
      </c>
      <c r="P17" s="26">
        <v>45166</v>
      </c>
      <c r="Q17" s="25" t="s">
        <v>1041</v>
      </c>
      <c r="R17" s="26">
        <v>45173</v>
      </c>
      <c r="S17" s="25" t="s">
        <v>979</v>
      </c>
      <c r="T17" s="25" t="s">
        <v>1046</v>
      </c>
      <c r="U17" s="26">
        <v>45096</v>
      </c>
      <c r="V17" s="25" t="s">
        <v>1047</v>
      </c>
      <c r="W17" s="33">
        <v>0</v>
      </c>
      <c r="X17" s="33">
        <v>0</v>
      </c>
      <c r="Y17" s="33">
        <v>0</v>
      </c>
    </row>
    <row r="18" spans="1:25" ht="30" x14ac:dyDescent="0.25">
      <c r="A18" s="25" t="s">
        <v>971</v>
      </c>
      <c r="B18" s="25" t="s">
        <v>972</v>
      </c>
      <c r="C18" s="25" t="s">
        <v>1048</v>
      </c>
      <c r="D18" s="25">
        <v>662</v>
      </c>
      <c r="E18" s="25" t="s">
        <v>1049</v>
      </c>
      <c r="F18" s="25" t="s">
        <v>993</v>
      </c>
      <c r="G18" s="25" t="s">
        <v>1050</v>
      </c>
      <c r="H18" s="33">
        <v>731.57</v>
      </c>
      <c r="I18" s="33">
        <v>0</v>
      </c>
      <c r="J18" s="33">
        <v>0</v>
      </c>
      <c r="K18" s="33">
        <v>731.57</v>
      </c>
      <c r="L18" s="33">
        <v>300</v>
      </c>
      <c r="M18" s="33">
        <v>3711.57</v>
      </c>
      <c r="N18" s="33">
        <v>4743.1400000000003</v>
      </c>
      <c r="O18" s="33">
        <v>4743.1400000000003</v>
      </c>
      <c r="P18" s="26">
        <v>45181</v>
      </c>
      <c r="Q18" s="25" t="s">
        <v>1051</v>
      </c>
      <c r="R18" s="26">
        <v>45190</v>
      </c>
      <c r="S18" s="25" t="s">
        <v>1822</v>
      </c>
      <c r="T18" s="25" t="s">
        <v>1819</v>
      </c>
      <c r="U18" s="26">
        <v>45167</v>
      </c>
      <c r="V18" s="25" t="s">
        <v>1052</v>
      </c>
      <c r="W18" s="33">
        <v>651.91</v>
      </c>
      <c r="X18" s="33">
        <v>0</v>
      </c>
      <c r="Y18" s="33">
        <v>7.08</v>
      </c>
    </row>
    <row r="19" spans="1:25" ht="75" x14ac:dyDescent="0.25">
      <c r="A19" s="25" t="s">
        <v>971</v>
      </c>
      <c r="B19" s="25" t="s">
        <v>972</v>
      </c>
      <c r="C19" s="25" t="s">
        <v>1053</v>
      </c>
      <c r="D19" s="25">
        <v>472</v>
      </c>
      <c r="E19" s="25" t="s">
        <v>1054</v>
      </c>
      <c r="F19" s="25" t="s">
        <v>983</v>
      </c>
      <c r="G19" s="25" t="s">
        <v>1055</v>
      </c>
      <c r="H19" s="33">
        <v>1103.3499999999999</v>
      </c>
      <c r="I19" s="33">
        <v>0</v>
      </c>
      <c r="J19" s="33">
        <v>0</v>
      </c>
      <c r="K19" s="33">
        <v>1103.3499999999999</v>
      </c>
      <c r="L19" s="33">
        <v>300</v>
      </c>
      <c r="M19" s="33">
        <v>7850.69</v>
      </c>
      <c r="N19" s="33">
        <v>9254.0400000000009</v>
      </c>
      <c r="O19" s="33">
        <v>9254.0400000000009</v>
      </c>
      <c r="P19" s="26">
        <v>45202</v>
      </c>
      <c r="Q19" s="25" t="s">
        <v>1056</v>
      </c>
      <c r="R19" s="26">
        <v>45208</v>
      </c>
      <c r="S19" s="25" t="s">
        <v>1822</v>
      </c>
      <c r="T19" s="221" t="s">
        <v>1819</v>
      </c>
      <c r="U19" s="26">
        <v>45139</v>
      </c>
      <c r="V19" s="25" t="s">
        <v>1057</v>
      </c>
      <c r="W19" s="33">
        <v>1999.14</v>
      </c>
      <c r="X19" s="33">
        <v>0</v>
      </c>
      <c r="Y19" s="33">
        <v>714</v>
      </c>
    </row>
    <row r="20" spans="1:25" ht="45" x14ac:dyDescent="0.25">
      <c r="A20" s="25" t="s">
        <v>971</v>
      </c>
      <c r="B20" s="25" t="s">
        <v>972</v>
      </c>
      <c r="C20" s="25" t="s">
        <v>1058</v>
      </c>
      <c r="D20" s="25">
        <v>1373</v>
      </c>
      <c r="E20" s="25" t="s">
        <v>1059</v>
      </c>
      <c r="F20" s="25" t="s">
        <v>983</v>
      </c>
      <c r="G20" s="25" t="s">
        <v>1060</v>
      </c>
      <c r="H20" s="33">
        <v>762.05</v>
      </c>
      <c r="I20" s="33">
        <v>0</v>
      </c>
      <c r="J20" s="33">
        <v>0</v>
      </c>
      <c r="K20" s="33">
        <v>762.05</v>
      </c>
      <c r="L20" s="33">
        <v>300</v>
      </c>
      <c r="M20" s="33">
        <v>4029.96</v>
      </c>
      <c r="N20" s="33">
        <v>5092.01</v>
      </c>
      <c r="O20" s="33">
        <v>5092.01</v>
      </c>
      <c r="P20" s="26">
        <v>45218</v>
      </c>
      <c r="Q20" s="25">
        <v>805142</v>
      </c>
      <c r="R20" s="26">
        <v>45288</v>
      </c>
      <c r="S20" s="25" t="s">
        <v>1822</v>
      </c>
      <c r="T20" s="25" t="s">
        <v>1819</v>
      </c>
      <c r="U20" s="26">
        <v>45013</v>
      </c>
      <c r="V20" s="25" t="s">
        <v>1062</v>
      </c>
      <c r="W20" s="33">
        <v>653.28</v>
      </c>
      <c r="X20" s="33">
        <v>0</v>
      </c>
      <c r="Y20" s="33">
        <v>0</v>
      </c>
    </row>
    <row r="21" spans="1:25" ht="45" x14ac:dyDescent="0.25">
      <c r="A21" s="25" t="s">
        <v>971</v>
      </c>
      <c r="B21" s="25" t="s">
        <v>972</v>
      </c>
      <c r="C21" s="25" t="s">
        <v>908</v>
      </c>
      <c r="D21" s="25">
        <v>717</v>
      </c>
      <c r="E21" s="25" t="s">
        <v>1063</v>
      </c>
      <c r="F21" s="25" t="s">
        <v>1064</v>
      </c>
      <c r="G21" s="25" t="s">
        <v>1065</v>
      </c>
      <c r="H21" s="33">
        <v>35491.339999999997</v>
      </c>
      <c r="I21" s="33">
        <v>0</v>
      </c>
      <c r="J21" s="33">
        <v>0</v>
      </c>
      <c r="K21" s="33">
        <v>35491.339999999997</v>
      </c>
      <c r="L21" s="33">
        <v>600</v>
      </c>
      <c r="M21" s="33">
        <v>2690.55</v>
      </c>
      <c r="N21" s="33">
        <v>38781.89</v>
      </c>
      <c r="O21" s="33">
        <v>38781.89</v>
      </c>
      <c r="P21" s="26">
        <v>45218</v>
      </c>
      <c r="Q21" s="25">
        <v>805142</v>
      </c>
      <c r="R21" s="26">
        <v>45288</v>
      </c>
      <c r="S21" s="25" t="s">
        <v>979</v>
      </c>
      <c r="T21" s="25" t="s">
        <v>1066</v>
      </c>
      <c r="U21" s="26">
        <v>45117</v>
      </c>
      <c r="V21" s="25" t="s">
        <v>1067</v>
      </c>
      <c r="W21" s="33">
        <v>1629.37</v>
      </c>
      <c r="X21" s="33">
        <v>380.39</v>
      </c>
      <c r="Y21" s="33">
        <v>0</v>
      </c>
    </row>
    <row r="22" spans="1:25" ht="30" x14ac:dyDescent="0.25">
      <c r="A22" s="25" t="s">
        <v>971</v>
      </c>
      <c r="B22" s="25" t="s">
        <v>972</v>
      </c>
      <c r="C22" s="25" t="s">
        <v>945</v>
      </c>
      <c r="D22" s="25">
        <v>638</v>
      </c>
      <c r="E22" s="25" t="s">
        <v>1068</v>
      </c>
      <c r="F22" s="25" t="s">
        <v>983</v>
      </c>
      <c r="G22" s="25" t="s">
        <v>1069</v>
      </c>
      <c r="H22" s="33">
        <v>0</v>
      </c>
      <c r="I22" s="33">
        <v>0</v>
      </c>
      <c r="J22" s="33">
        <v>0</v>
      </c>
      <c r="K22" s="33">
        <v>0</v>
      </c>
      <c r="L22" s="33">
        <v>300</v>
      </c>
      <c r="M22" s="33">
        <v>270.45</v>
      </c>
      <c r="N22" s="33">
        <v>570.45000000000005</v>
      </c>
      <c r="O22" s="33">
        <v>570.45000000000005</v>
      </c>
      <c r="P22" s="26">
        <v>45168</v>
      </c>
      <c r="Q22" s="238">
        <v>804950</v>
      </c>
      <c r="R22" s="239">
        <v>45281</v>
      </c>
      <c r="S22" s="25" t="s">
        <v>979</v>
      </c>
      <c r="T22" s="25" t="s">
        <v>1070</v>
      </c>
      <c r="U22" s="26">
        <v>45230</v>
      </c>
      <c r="V22" s="25" t="s">
        <v>1071</v>
      </c>
      <c r="W22" s="33">
        <v>0</v>
      </c>
      <c r="X22" s="33">
        <v>0</v>
      </c>
      <c r="Y22" s="33">
        <v>23.25</v>
      </c>
    </row>
    <row r="23" spans="1:25" ht="45" x14ac:dyDescent="0.25">
      <c r="A23" s="25" t="s">
        <v>971</v>
      </c>
      <c r="B23" s="25" t="s">
        <v>972</v>
      </c>
      <c r="C23" s="25" t="s">
        <v>928</v>
      </c>
      <c r="D23" s="25">
        <v>548</v>
      </c>
      <c r="E23" s="25" t="s">
        <v>1072</v>
      </c>
      <c r="F23" s="25" t="s">
        <v>1073</v>
      </c>
      <c r="G23" s="25" t="s">
        <v>1074</v>
      </c>
      <c r="H23" s="33">
        <v>1230.73</v>
      </c>
      <c r="I23" s="33">
        <v>0</v>
      </c>
      <c r="J23" s="33">
        <v>0</v>
      </c>
      <c r="K23" s="33">
        <v>1230.73</v>
      </c>
      <c r="L23" s="33">
        <v>600</v>
      </c>
      <c r="M23" s="33">
        <v>1648.35</v>
      </c>
      <c r="N23" s="33">
        <v>3479.08</v>
      </c>
      <c r="O23" s="33">
        <v>3479.08</v>
      </c>
      <c r="P23" s="26">
        <v>45229</v>
      </c>
      <c r="Q23" s="238">
        <v>804950</v>
      </c>
      <c r="R23" s="239">
        <v>45281</v>
      </c>
      <c r="S23" s="25" t="s">
        <v>979</v>
      </c>
      <c r="T23" s="25" t="s">
        <v>1075</v>
      </c>
      <c r="U23" s="26">
        <v>45190</v>
      </c>
      <c r="V23" s="25" t="s">
        <v>1076</v>
      </c>
      <c r="W23" s="33">
        <v>1001.82</v>
      </c>
      <c r="X23" s="33">
        <v>0</v>
      </c>
      <c r="Y23" s="33">
        <v>0</v>
      </c>
    </row>
    <row r="24" spans="1:25" ht="30" x14ac:dyDescent="0.25">
      <c r="A24" s="25" t="s">
        <v>971</v>
      </c>
      <c r="B24" s="25" t="s">
        <v>972</v>
      </c>
      <c r="C24" s="25" t="s">
        <v>948</v>
      </c>
      <c r="D24" s="25">
        <v>675</v>
      </c>
      <c r="E24" s="25" t="s">
        <v>1077</v>
      </c>
      <c r="F24" s="25" t="s">
        <v>983</v>
      </c>
      <c r="G24" s="25" t="s">
        <v>1078</v>
      </c>
      <c r="H24" s="33">
        <v>0</v>
      </c>
      <c r="I24" s="33">
        <v>0</v>
      </c>
      <c r="J24" s="33">
        <v>0</v>
      </c>
      <c r="K24" s="33">
        <v>0</v>
      </c>
      <c r="L24" s="33">
        <v>600</v>
      </c>
      <c r="M24" s="33">
        <v>1485.93</v>
      </c>
      <c r="N24" s="33">
        <v>2085.9299999999998</v>
      </c>
      <c r="O24" s="33">
        <v>2085.9299999999998</v>
      </c>
      <c r="P24" s="26">
        <v>45257</v>
      </c>
      <c r="Q24" s="238">
        <v>804950</v>
      </c>
      <c r="R24" s="239">
        <v>45281</v>
      </c>
      <c r="S24" s="25" t="s">
        <v>979</v>
      </c>
      <c r="T24" s="25" t="s">
        <v>1079</v>
      </c>
      <c r="U24" s="26">
        <v>45209</v>
      </c>
      <c r="V24" s="25" t="s">
        <v>1080</v>
      </c>
      <c r="W24" s="33">
        <v>1012.29</v>
      </c>
      <c r="X24" s="33">
        <v>0</v>
      </c>
      <c r="Y24" s="33">
        <v>0</v>
      </c>
    </row>
    <row r="25" spans="1:25" ht="45" x14ac:dyDescent="0.25">
      <c r="A25" s="25" t="s">
        <v>971</v>
      </c>
      <c r="B25" s="25" t="s">
        <v>972</v>
      </c>
      <c r="C25" s="25" t="s">
        <v>1081</v>
      </c>
      <c r="D25" s="25">
        <v>1018</v>
      </c>
      <c r="E25" s="25" t="s">
        <v>1082</v>
      </c>
      <c r="F25" s="25" t="s">
        <v>1083</v>
      </c>
      <c r="G25" s="25" t="s">
        <v>1084</v>
      </c>
      <c r="H25" s="33">
        <v>636.25</v>
      </c>
      <c r="I25" s="33">
        <v>0</v>
      </c>
      <c r="J25" s="33">
        <v>0</v>
      </c>
      <c r="K25" s="33">
        <v>636.25</v>
      </c>
      <c r="L25" s="33">
        <v>600</v>
      </c>
      <c r="M25" s="33">
        <v>1362.93</v>
      </c>
      <c r="N25" s="33">
        <v>2599.1799999999998</v>
      </c>
      <c r="O25" s="33">
        <v>2599.1799999999998</v>
      </c>
      <c r="P25" s="26">
        <v>45257</v>
      </c>
      <c r="Q25" s="238">
        <v>804950</v>
      </c>
      <c r="R25" s="239">
        <v>45281</v>
      </c>
      <c r="S25" s="25" t="s">
        <v>979</v>
      </c>
      <c r="T25" s="25" t="s">
        <v>1085</v>
      </c>
      <c r="U25" s="26">
        <v>45209</v>
      </c>
      <c r="V25" s="25" t="s">
        <v>1086</v>
      </c>
      <c r="W25" s="33">
        <v>650.96</v>
      </c>
      <c r="X25" s="33">
        <v>0</v>
      </c>
      <c r="Y25" s="33">
        <v>0</v>
      </c>
    </row>
    <row r="26" spans="1:25" ht="90" x14ac:dyDescent="0.25">
      <c r="A26" s="25" t="s">
        <v>971</v>
      </c>
      <c r="B26" s="25" t="s">
        <v>972</v>
      </c>
      <c r="C26" s="25" t="s">
        <v>1058</v>
      </c>
      <c r="D26" s="25">
        <v>148</v>
      </c>
      <c r="E26" s="25" t="s">
        <v>1088</v>
      </c>
      <c r="F26" s="25" t="s">
        <v>983</v>
      </c>
      <c r="G26" s="25" t="s">
        <v>983</v>
      </c>
      <c r="H26" s="33">
        <v>0</v>
      </c>
      <c r="I26" s="33">
        <v>0</v>
      </c>
      <c r="J26" s="33">
        <v>0</v>
      </c>
      <c r="K26" s="33">
        <v>0</v>
      </c>
      <c r="L26" s="33">
        <v>300</v>
      </c>
      <c r="M26" s="33">
        <v>19755.23</v>
      </c>
      <c r="N26" s="33">
        <v>20055.23</v>
      </c>
      <c r="O26" s="33">
        <v>20055.23</v>
      </c>
      <c r="P26" s="26">
        <v>45257</v>
      </c>
      <c r="Q26" s="238">
        <v>804950</v>
      </c>
      <c r="R26" s="239">
        <v>45281</v>
      </c>
      <c r="S26" s="25" t="s">
        <v>1822</v>
      </c>
      <c r="T26" s="25" t="s">
        <v>1819</v>
      </c>
      <c r="U26" s="26">
        <v>45013</v>
      </c>
      <c r="V26" s="25" t="s">
        <v>1089</v>
      </c>
      <c r="W26" s="33">
        <v>0</v>
      </c>
      <c r="X26" s="33">
        <v>0</v>
      </c>
      <c r="Y26" s="33">
        <v>6.03</v>
      </c>
    </row>
    <row r="27" spans="1:25" ht="45" x14ac:dyDescent="0.25">
      <c r="A27" s="25" t="s">
        <v>971</v>
      </c>
      <c r="B27" s="25" t="s">
        <v>972</v>
      </c>
      <c r="C27" s="25" t="s">
        <v>1090</v>
      </c>
      <c r="D27" s="25">
        <v>744</v>
      </c>
      <c r="E27" s="25" t="s">
        <v>1091</v>
      </c>
      <c r="F27" s="25" t="s">
        <v>983</v>
      </c>
      <c r="G27" s="25" t="s">
        <v>1092</v>
      </c>
      <c r="H27" s="33">
        <v>1113.08</v>
      </c>
      <c r="I27" s="33">
        <v>0</v>
      </c>
      <c r="J27" s="33">
        <v>0</v>
      </c>
      <c r="K27" s="33">
        <v>1113.08</v>
      </c>
      <c r="L27" s="33">
        <v>300</v>
      </c>
      <c r="M27" s="33">
        <v>5102.95</v>
      </c>
      <c r="N27" s="33">
        <v>6516.03</v>
      </c>
      <c r="O27" s="33">
        <v>6516.03</v>
      </c>
      <c r="P27" s="26">
        <v>45265</v>
      </c>
      <c r="Q27" s="238">
        <v>804900</v>
      </c>
      <c r="R27" s="239">
        <v>45274</v>
      </c>
      <c r="S27" s="25" t="s">
        <v>1822</v>
      </c>
      <c r="T27" s="25" t="s">
        <v>1819</v>
      </c>
      <c r="U27" s="26">
        <v>45224</v>
      </c>
      <c r="V27" s="25" t="s">
        <v>1093</v>
      </c>
      <c r="W27" s="33">
        <v>0</v>
      </c>
      <c r="X27" s="33">
        <v>0</v>
      </c>
      <c r="Y27" s="33">
        <v>6.41</v>
      </c>
    </row>
    <row r="28" spans="1:25" ht="45" x14ac:dyDescent="0.25">
      <c r="A28" s="25" t="s">
        <v>971</v>
      </c>
      <c r="B28" s="25" t="s">
        <v>972</v>
      </c>
      <c r="C28" s="25" t="s">
        <v>945</v>
      </c>
      <c r="D28" s="25">
        <v>638</v>
      </c>
      <c r="E28" s="25" t="s">
        <v>1094</v>
      </c>
      <c r="F28" s="25" t="s">
        <v>1095</v>
      </c>
      <c r="G28" s="25" t="s">
        <v>1096</v>
      </c>
      <c r="H28" s="33">
        <v>901.33</v>
      </c>
      <c r="I28" s="33">
        <v>0</v>
      </c>
      <c r="J28" s="33">
        <v>0</v>
      </c>
      <c r="K28" s="33">
        <v>901.33</v>
      </c>
      <c r="L28" s="33">
        <v>600</v>
      </c>
      <c r="M28" s="33">
        <v>1884.87</v>
      </c>
      <c r="N28" s="33">
        <v>3384.4</v>
      </c>
      <c r="O28" s="33">
        <v>3384.4</v>
      </c>
      <c r="P28" s="26">
        <v>45265</v>
      </c>
      <c r="Q28" s="238">
        <v>804900</v>
      </c>
      <c r="R28" s="239">
        <v>45274</v>
      </c>
      <c r="S28" s="25" t="s">
        <v>979</v>
      </c>
      <c r="T28" s="25" t="s">
        <v>1070</v>
      </c>
      <c r="U28" s="26">
        <v>45230</v>
      </c>
      <c r="V28" s="25" t="s">
        <v>1529</v>
      </c>
      <c r="W28" s="33">
        <v>1027.69</v>
      </c>
      <c r="X28" s="33">
        <v>38.65</v>
      </c>
      <c r="Y28" s="33">
        <v>0</v>
      </c>
    </row>
    <row r="29" spans="1:25" ht="30" x14ac:dyDescent="0.25">
      <c r="A29" s="25" t="s">
        <v>1097</v>
      </c>
      <c r="B29" s="25" t="s">
        <v>1098</v>
      </c>
      <c r="C29" s="25" t="s">
        <v>1099</v>
      </c>
      <c r="D29" s="25" t="s">
        <v>974</v>
      </c>
      <c r="E29" s="25" t="s">
        <v>1100</v>
      </c>
      <c r="F29" s="25" t="s">
        <v>983</v>
      </c>
      <c r="G29" s="25" t="s">
        <v>1101</v>
      </c>
      <c r="H29" s="33">
        <v>0</v>
      </c>
      <c r="I29" s="33">
        <v>0</v>
      </c>
      <c r="J29" s="33">
        <v>0</v>
      </c>
      <c r="K29" s="33">
        <v>0</v>
      </c>
      <c r="L29" s="33">
        <v>600</v>
      </c>
      <c r="M29" s="33">
        <v>154.22999999999999</v>
      </c>
      <c r="N29" s="33">
        <v>754.23</v>
      </c>
      <c r="O29" s="33">
        <v>754.23</v>
      </c>
      <c r="P29" s="26">
        <v>44942</v>
      </c>
      <c r="Q29" s="25" t="s">
        <v>1102</v>
      </c>
      <c r="R29" s="26">
        <v>44988</v>
      </c>
      <c r="S29" s="25" t="s">
        <v>979</v>
      </c>
      <c r="T29" s="25" t="s">
        <v>1103</v>
      </c>
      <c r="U29" s="26">
        <v>44909</v>
      </c>
      <c r="V29" s="25" t="s">
        <v>1104</v>
      </c>
      <c r="W29" s="33">
        <v>0</v>
      </c>
      <c r="X29" s="33">
        <v>0</v>
      </c>
      <c r="Y29" s="33">
        <v>0</v>
      </c>
    </row>
    <row r="30" spans="1:25" ht="30" x14ac:dyDescent="0.25">
      <c r="A30" s="25" t="s">
        <v>1097</v>
      </c>
      <c r="B30" s="25" t="s">
        <v>1098</v>
      </c>
      <c r="C30" s="25" t="s">
        <v>1105</v>
      </c>
      <c r="D30" s="25">
        <v>818</v>
      </c>
      <c r="E30" s="25" t="s">
        <v>1106</v>
      </c>
      <c r="F30" s="25" t="s">
        <v>983</v>
      </c>
      <c r="G30" s="25" t="s">
        <v>1107</v>
      </c>
      <c r="H30" s="33">
        <v>0</v>
      </c>
      <c r="I30" s="33">
        <v>0</v>
      </c>
      <c r="J30" s="33">
        <v>0</v>
      </c>
      <c r="K30" s="33">
        <v>0</v>
      </c>
      <c r="L30" s="33">
        <v>600</v>
      </c>
      <c r="M30" s="33">
        <v>1398.22</v>
      </c>
      <c r="N30" s="33">
        <v>1998.22</v>
      </c>
      <c r="O30" s="33">
        <v>1998.22</v>
      </c>
      <c r="P30" s="26">
        <v>44942</v>
      </c>
      <c r="Q30" s="25" t="s">
        <v>1102</v>
      </c>
      <c r="R30" s="26">
        <v>44988</v>
      </c>
      <c r="S30" s="25" t="s">
        <v>979</v>
      </c>
      <c r="T30" s="25" t="s">
        <v>1108</v>
      </c>
      <c r="U30" s="26">
        <v>44917</v>
      </c>
      <c r="V30" s="25" t="s">
        <v>1109</v>
      </c>
      <c r="W30" s="33">
        <v>1026.1300000000001</v>
      </c>
      <c r="X30" s="33">
        <v>34.86</v>
      </c>
      <c r="Y30" s="33">
        <v>0</v>
      </c>
    </row>
    <row r="31" spans="1:25" ht="45" x14ac:dyDescent="0.25">
      <c r="A31" s="25" t="s">
        <v>1097</v>
      </c>
      <c r="B31" s="25" t="s">
        <v>1098</v>
      </c>
      <c r="C31" s="25" t="s">
        <v>816</v>
      </c>
      <c r="D31" s="25">
        <v>916</v>
      </c>
      <c r="E31" s="25" t="s">
        <v>1110</v>
      </c>
      <c r="F31" s="25" t="s">
        <v>983</v>
      </c>
      <c r="G31" s="25" t="s">
        <v>1111</v>
      </c>
      <c r="H31" s="33">
        <v>0</v>
      </c>
      <c r="I31" s="33">
        <v>0</v>
      </c>
      <c r="J31" s="33">
        <v>0</v>
      </c>
      <c r="K31" s="33">
        <v>0</v>
      </c>
      <c r="L31" s="33">
        <v>600</v>
      </c>
      <c r="M31" s="33">
        <v>1300.52</v>
      </c>
      <c r="N31" s="33">
        <v>1900.52</v>
      </c>
      <c r="O31" s="33">
        <v>1900.52</v>
      </c>
      <c r="P31" s="26">
        <v>44992</v>
      </c>
      <c r="Q31" s="25" t="s">
        <v>1112</v>
      </c>
      <c r="R31" s="26">
        <v>45020</v>
      </c>
      <c r="S31" s="25" t="s">
        <v>979</v>
      </c>
      <c r="T31" s="25" t="s">
        <v>1113</v>
      </c>
      <c r="U31" s="26">
        <v>44928</v>
      </c>
      <c r="V31" s="25" t="s">
        <v>1114</v>
      </c>
      <c r="W31" s="33">
        <v>963.29</v>
      </c>
      <c r="X31" s="33">
        <v>0</v>
      </c>
      <c r="Y31" s="33">
        <v>0</v>
      </c>
    </row>
    <row r="32" spans="1:25" ht="45" x14ac:dyDescent="0.25">
      <c r="A32" s="25" t="s">
        <v>1097</v>
      </c>
      <c r="B32" s="25" t="s">
        <v>1098</v>
      </c>
      <c r="C32" s="25" t="s">
        <v>818</v>
      </c>
      <c r="D32" s="25">
        <v>807</v>
      </c>
      <c r="E32" s="25" t="s">
        <v>1115</v>
      </c>
      <c r="F32" s="25" t="s">
        <v>983</v>
      </c>
      <c r="G32" s="25" t="s">
        <v>1116</v>
      </c>
      <c r="H32" s="33">
        <v>0</v>
      </c>
      <c r="I32" s="33">
        <v>0</v>
      </c>
      <c r="J32" s="33">
        <v>0</v>
      </c>
      <c r="K32" s="33">
        <v>0</v>
      </c>
      <c r="L32" s="33">
        <v>600</v>
      </c>
      <c r="M32" s="33">
        <v>2367.16</v>
      </c>
      <c r="N32" s="33">
        <v>2967.16</v>
      </c>
      <c r="O32" s="33">
        <v>2967.16</v>
      </c>
      <c r="P32" s="26">
        <v>44992</v>
      </c>
      <c r="Q32" s="25" t="s">
        <v>1112</v>
      </c>
      <c r="R32" s="26">
        <v>45020</v>
      </c>
      <c r="S32" s="25" t="s">
        <v>979</v>
      </c>
      <c r="T32" s="25" t="s">
        <v>1117</v>
      </c>
      <c r="U32" s="26">
        <v>44928</v>
      </c>
      <c r="V32" s="25" t="s">
        <v>1118</v>
      </c>
      <c r="W32" s="33">
        <v>2029.93</v>
      </c>
      <c r="X32" s="33">
        <v>0</v>
      </c>
      <c r="Y32" s="33">
        <v>0</v>
      </c>
    </row>
    <row r="33" spans="1:25" ht="45" x14ac:dyDescent="0.25">
      <c r="A33" s="25" t="s">
        <v>1097</v>
      </c>
      <c r="B33" s="25" t="s">
        <v>1098</v>
      </c>
      <c r="C33" s="25" t="s">
        <v>820</v>
      </c>
      <c r="D33" s="25">
        <v>956</v>
      </c>
      <c r="E33" s="25" t="s">
        <v>1119</v>
      </c>
      <c r="F33" s="25" t="s">
        <v>983</v>
      </c>
      <c r="G33" s="25" t="s">
        <v>1120</v>
      </c>
      <c r="H33" s="33">
        <v>0</v>
      </c>
      <c r="I33" s="33">
        <v>0</v>
      </c>
      <c r="J33" s="33">
        <v>0</v>
      </c>
      <c r="K33" s="33">
        <v>0</v>
      </c>
      <c r="L33" s="33">
        <v>600</v>
      </c>
      <c r="M33" s="33">
        <v>1228.07</v>
      </c>
      <c r="N33" s="33">
        <v>1828.07</v>
      </c>
      <c r="O33" s="33">
        <v>1828.07</v>
      </c>
      <c r="P33" s="26">
        <v>44992</v>
      </c>
      <c r="Q33" s="25" t="s">
        <v>1112</v>
      </c>
      <c r="R33" s="26">
        <v>45020</v>
      </c>
      <c r="S33" s="25" t="s">
        <v>979</v>
      </c>
      <c r="T33" s="25" t="s">
        <v>1121</v>
      </c>
      <c r="U33" s="26">
        <v>44928</v>
      </c>
      <c r="V33" s="25" t="s">
        <v>1122</v>
      </c>
      <c r="W33" s="33">
        <v>852.28</v>
      </c>
      <c r="X33" s="33">
        <v>0</v>
      </c>
      <c r="Y33" s="33">
        <v>0</v>
      </c>
    </row>
    <row r="34" spans="1:25" ht="45" x14ac:dyDescent="0.25">
      <c r="A34" s="25" t="s">
        <v>1097</v>
      </c>
      <c r="B34" s="25" t="s">
        <v>1098</v>
      </c>
      <c r="C34" s="25" t="s">
        <v>823</v>
      </c>
      <c r="D34" s="25">
        <v>56</v>
      </c>
      <c r="E34" s="25" t="s">
        <v>1123</v>
      </c>
      <c r="F34" s="25" t="s">
        <v>993</v>
      </c>
      <c r="G34" s="25" t="s">
        <v>1124</v>
      </c>
      <c r="H34" s="33">
        <v>0</v>
      </c>
      <c r="I34" s="33">
        <v>0</v>
      </c>
      <c r="J34" s="33">
        <v>0</v>
      </c>
      <c r="K34" s="33">
        <v>0</v>
      </c>
      <c r="L34" s="33">
        <v>600</v>
      </c>
      <c r="M34" s="33">
        <v>1741.97</v>
      </c>
      <c r="N34" s="33">
        <v>2341.9699999999998</v>
      </c>
      <c r="O34" s="33">
        <v>2341.9699999999998</v>
      </c>
      <c r="P34" s="26">
        <v>45022</v>
      </c>
      <c r="Q34" s="25" t="s">
        <v>1125</v>
      </c>
      <c r="R34" s="26">
        <v>45040</v>
      </c>
      <c r="S34" s="25" t="s">
        <v>979</v>
      </c>
      <c r="T34" s="25" t="s">
        <v>1126</v>
      </c>
      <c r="U34" s="26">
        <v>44984</v>
      </c>
      <c r="V34" s="25" t="s">
        <v>1127</v>
      </c>
      <c r="W34" s="33">
        <v>1190.78</v>
      </c>
      <c r="X34" s="33">
        <v>0</v>
      </c>
      <c r="Y34" s="33">
        <v>0</v>
      </c>
    </row>
    <row r="35" spans="1:25" ht="45" x14ac:dyDescent="0.25">
      <c r="A35" s="25" t="s">
        <v>1097</v>
      </c>
      <c r="B35" s="25" t="s">
        <v>1098</v>
      </c>
      <c r="C35" s="25" t="s">
        <v>830</v>
      </c>
      <c r="D35" s="25">
        <v>45</v>
      </c>
      <c r="E35" s="25" t="s">
        <v>1128</v>
      </c>
      <c r="F35" s="25" t="s">
        <v>983</v>
      </c>
      <c r="G35" s="25" t="s">
        <v>1129</v>
      </c>
      <c r="H35" s="33">
        <v>0</v>
      </c>
      <c r="I35" s="33">
        <v>0</v>
      </c>
      <c r="J35" s="33">
        <v>0</v>
      </c>
      <c r="K35" s="33">
        <v>0</v>
      </c>
      <c r="L35" s="33">
        <v>600</v>
      </c>
      <c r="M35" s="33">
        <v>1639.07</v>
      </c>
      <c r="N35" s="33">
        <v>2239.0700000000002</v>
      </c>
      <c r="O35" s="33">
        <v>2239.0700000000002</v>
      </c>
      <c r="P35" s="26">
        <v>45022</v>
      </c>
      <c r="Q35" s="25" t="s">
        <v>1125</v>
      </c>
      <c r="R35" s="26">
        <v>45040</v>
      </c>
      <c r="S35" s="25" t="s">
        <v>979</v>
      </c>
      <c r="T35" s="25" t="s">
        <v>1130</v>
      </c>
      <c r="U35" s="26">
        <v>44979</v>
      </c>
      <c r="V35" s="25" t="s">
        <v>1131</v>
      </c>
      <c r="W35" s="33">
        <v>1303.8399999999999</v>
      </c>
      <c r="X35" s="33">
        <v>0</v>
      </c>
      <c r="Y35" s="33">
        <v>0</v>
      </c>
    </row>
    <row r="36" spans="1:25" ht="45" x14ac:dyDescent="0.25">
      <c r="A36" s="25" t="s">
        <v>1097</v>
      </c>
      <c r="B36" s="25" t="s">
        <v>1098</v>
      </c>
      <c r="C36" s="25" t="s">
        <v>1132</v>
      </c>
      <c r="D36" s="25">
        <v>36</v>
      </c>
      <c r="E36" s="25" t="s">
        <v>1133</v>
      </c>
      <c r="F36" s="25" t="s">
        <v>983</v>
      </c>
      <c r="G36" s="25" t="s">
        <v>1134</v>
      </c>
      <c r="H36" s="33">
        <v>0</v>
      </c>
      <c r="I36" s="33">
        <v>0</v>
      </c>
      <c r="J36" s="33">
        <v>0</v>
      </c>
      <c r="K36" s="33">
        <v>0</v>
      </c>
      <c r="L36" s="33">
        <v>600</v>
      </c>
      <c r="M36" s="33">
        <v>1592.8</v>
      </c>
      <c r="N36" s="33">
        <v>2192.8000000000002</v>
      </c>
      <c r="O36" s="33">
        <v>2192.8000000000002</v>
      </c>
      <c r="P36" s="26">
        <v>45034</v>
      </c>
      <c r="Q36" s="25" t="s">
        <v>1135</v>
      </c>
      <c r="R36" s="26">
        <v>45040</v>
      </c>
      <c r="S36" s="25" t="s">
        <v>979</v>
      </c>
      <c r="T36" s="25" t="s">
        <v>1820</v>
      </c>
      <c r="U36" s="26">
        <v>44991</v>
      </c>
      <c r="V36" s="25" t="s">
        <v>1136</v>
      </c>
      <c r="W36" s="33">
        <v>1240.8499999999999</v>
      </c>
      <c r="X36" s="33">
        <v>0</v>
      </c>
      <c r="Y36" s="33">
        <v>0</v>
      </c>
    </row>
    <row r="37" spans="1:25" ht="45" x14ac:dyDescent="0.25">
      <c r="A37" s="25" t="s">
        <v>1097</v>
      </c>
      <c r="B37" s="25" t="s">
        <v>1098</v>
      </c>
      <c r="C37" s="25" t="s">
        <v>1137</v>
      </c>
      <c r="D37" s="25">
        <v>149</v>
      </c>
      <c r="E37" s="25" t="s">
        <v>1138</v>
      </c>
      <c r="F37" s="25" t="s">
        <v>983</v>
      </c>
      <c r="G37" s="25" t="s">
        <v>1139</v>
      </c>
      <c r="H37" s="33">
        <v>0</v>
      </c>
      <c r="I37" s="33">
        <v>0</v>
      </c>
      <c r="J37" s="33">
        <v>0</v>
      </c>
      <c r="K37" s="33">
        <v>0</v>
      </c>
      <c r="L37" s="33">
        <v>600</v>
      </c>
      <c r="M37" s="33">
        <v>1477.35</v>
      </c>
      <c r="N37" s="33">
        <v>2077.35</v>
      </c>
      <c r="O37" s="33">
        <v>2077.35</v>
      </c>
      <c r="P37" s="26">
        <v>45054</v>
      </c>
      <c r="Q37" s="25" t="s">
        <v>1140</v>
      </c>
      <c r="R37" s="26">
        <v>45090</v>
      </c>
      <c r="S37" s="25" t="s">
        <v>979</v>
      </c>
      <c r="T37" s="25" t="s">
        <v>1141</v>
      </c>
      <c r="U37" s="26">
        <v>45026</v>
      </c>
      <c r="V37" s="25" t="s">
        <v>1142</v>
      </c>
      <c r="W37" s="33">
        <v>1146.1199999999999</v>
      </c>
      <c r="X37" s="33">
        <v>0</v>
      </c>
      <c r="Y37" s="33">
        <v>0</v>
      </c>
    </row>
    <row r="38" spans="1:25" ht="45" x14ac:dyDescent="0.25">
      <c r="A38" s="25" t="s">
        <v>1097</v>
      </c>
      <c r="B38" s="25" t="s">
        <v>1098</v>
      </c>
      <c r="C38" s="25" t="s">
        <v>831</v>
      </c>
      <c r="D38" s="25">
        <v>295</v>
      </c>
      <c r="E38" s="25" t="s">
        <v>1143</v>
      </c>
      <c r="F38" s="25" t="s">
        <v>983</v>
      </c>
      <c r="G38" s="25" t="s">
        <v>1144</v>
      </c>
      <c r="H38" s="33">
        <v>0</v>
      </c>
      <c r="I38" s="33">
        <v>0</v>
      </c>
      <c r="J38" s="33">
        <v>0</v>
      </c>
      <c r="K38" s="33">
        <v>0</v>
      </c>
      <c r="L38" s="33">
        <v>600</v>
      </c>
      <c r="M38" s="33">
        <v>1569.65</v>
      </c>
      <c r="N38" s="33">
        <v>2169.65</v>
      </c>
      <c r="O38" s="33">
        <v>2169.65</v>
      </c>
      <c r="P38" s="26">
        <v>45071</v>
      </c>
      <c r="Q38" s="25" t="s">
        <v>1140</v>
      </c>
      <c r="R38" s="26">
        <v>45090</v>
      </c>
      <c r="S38" s="25" t="s">
        <v>979</v>
      </c>
      <c r="T38" s="25" t="s">
        <v>1145</v>
      </c>
      <c r="U38" s="26">
        <v>45042</v>
      </c>
      <c r="V38" s="25" t="s">
        <v>1146</v>
      </c>
      <c r="W38" s="33">
        <v>1238.42</v>
      </c>
      <c r="X38" s="33">
        <v>0</v>
      </c>
      <c r="Y38" s="33">
        <v>0</v>
      </c>
    </row>
    <row r="39" spans="1:25" ht="45" x14ac:dyDescent="0.25">
      <c r="A39" s="25" t="s">
        <v>1097</v>
      </c>
      <c r="B39" s="25" t="s">
        <v>1098</v>
      </c>
      <c r="C39" s="25" t="s">
        <v>1147</v>
      </c>
      <c r="D39" s="25">
        <v>300</v>
      </c>
      <c r="E39" s="25" t="s">
        <v>1148</v>
      </c>
      <c r="F39" s="25" t="s">
        <v>983</v>
      </c>
      <c r="G39" s="25" t="s">
        <v>1149</v>
      </c>
      <c r="H39" s="33">
        <v>0</v>
      </c>
      <c r="I39" s="33">
        <v>0</v>
      </c>
      <c r="J39" s="33">
        <v>0</v>
      </c>
      <c r="K39" s="33">
        <v>0</v>
      </c>
      <c r="L39" s="33">
        <v>600</v>
      </c>
      <c r="M39" s="33">
        <v>1355.51</v>
      </c>
      <c r="N39" s="33">
        <v>1955.51</v>
      </c>
      <c r="O39" s="33">
        <v>1955.51</v>
      </c>
      <c r="P39" s="26">
        <v>45103</v>
      </c>
      <c r="Q39" s="25" t="s">
        <v>1150</v>
      </c>
      <c r="R39" s="26">
        <v>45118</v>
      </c>
      <c r="S39" s="25" t="s">
        <v>979</v>
      </c>
      <c r="T39" s="25" t="s">
        <v>1151</v>
      </c>
      <c r="U39" s="26">
        <v>45062</v>
      </c>
      <c r="V39" s="25" t="s">
        <v>1152</v>
      </c>
      <c r="W39" s="33">
        <v>763.23</v>
      </c>
      <c r="X39" s="33">
        <v>150.69999999999999</v>
      </c>
      <c r="Y39" s="33">
        <v>0</v>
      </c>
    </row>
    <row r="40" spans="1:25" ht="45" x14ac:dyDescent="0.25">
      <c r="A40" s="25" t="s">
        <v>1097</v>
      </c>
      <c r="B40" s="25" t="s">
        <v>1098</v>
      </c>
      <c r="C40" s="25" t="s">
        <v>1147</v>
      </c>
      <c r="D40" s="25">
        <v>300</v>
      </c>
      <c r="E40" s="25" t="s">
        <v>1153</v>
      </c>
      <c r="F40" s="25" t="s">
        <v>983</v>
      </c>
      <c r="G40" s="25" t="s">
        <v>1154</v>
      </c>
      <c r="H40" s="33">
        <v>0</v>
      </c>
      <c r="I40" s="33">
        <v>0</v>
      </c>
      <c r="J40" s="33">
        <v>0</v>
      </c>
      <c r="K40" s="33">
        <v>0</v>
      </c>
      <c r="L40" s="33">
        <v>600</v>
      </c>
      <c r="M40" s="33">
        <v>1176.07</v>
      </c>
      <c r="N40" s="33">
        <v>1776.07</v>
      </c>
      <c r="O40" s="33">
        <v>1776.07</v>
      </c>
      <c r="P40" s="26">
        <v>45103</v>
      </c>
      <c r="Q40" s="25" t="s">
        <v>1150</v>
      </c>
      <c r="R40" s="26">
        <v>45118</v>
      </c>
      <c r="S40" s="25" t="s">
        <v>979</v>
      </c>
      <c r="T40" s="25" t="s">
        <v>1151</v>
      </c>
      <c r="U40" s="26">
        <v>45062</v>
      </c>
      <c r="V40" s="25" t="s">
        <v>1521</v>
      </c>
      <c r="W40" s="33">
        <v>1009.37</v>
      </c>
      <c r="X40" s="33">
        <v>12.47</v>
      </c>
      <c r="Y40" s="33">
        <v>0</v>
      </c>
    </row>
    <row r="41" spans="1:25" ht="45" x14ac:dyDescent="0.25">
      <c r="A41" s="25" t="s">
        <v>1097</v>
      </c>
      <c r="B41" s="25" t="s">
        <v>1098</v>
      </c>
      <c r="C41" s="25" t="s">
        <v>834</v>
      </c>
      <c r="D41" s="25">
        <v>291</v>
      </c>
      <c r="E41" s="25" t="s">
        <v>1155</v>
      </c>
      <c r="F41" s="25" t="s">
        <v>983</v>
      </c>
      <c r="G41" s="25" t="s">
        <v>1156</v>
      </c>
      <c r="H41" s="33">
        <v>0</v>
      </c>
      <c r="I41" s="33">
        <v>0</v>
      </c>
      <c r="J41" s="33">
        <v>0</v>
      </c>
      <c r="K41" s="33">
        <v>0</v>
      </c>
      <c r="L41" s="33">
        <v>600</v>
      </c>
      <c r="M41" s="33">
        <v>1350.24</v>
      </c>
      <c r="N41" s="33">
        <v>1950.24</v>
      </c>
      <c r="O41" s="33">
        <v>1950.24</v>
      </c>
      <c r="P41" s="26">
        <v>45103</v>
      </c>
      <c r="Q41" s="25" t="s">
        <v>1150</v>
      </c>
      <c r="R41" s="26">
        <v>45118</v>
      </c>
      <c r="S41" s="25" t="s">
        <v>979</v>
      </c>
      <c r="T41" s="25" t="s">
        <v>1157</v>
      </c>
      <c r="U41" s="26">
        <v>45063</v>
      </c>
      <c r="V41" s="25" t="s">
        <v>1158</v>
      </c>
      <c r="W41" s="33">
        <v>1024.01</v>
      </c>
      <c r="X41" s="33">
        <v>0</v>
      </c>
      <c r="Y41" s="33">
        <v>0</v>
      </c>
    </row>
    <row r="42" spans="1:25" ht="45" x14ac:dyDescent="0.25">
      <c r="A42" s="25" t="s">
        <v>1097</v>
      </c>
      <c r="B42" s="25" t="s">
        <v>1098</v>
      </c>
      <c r="C42" s="25" t="s">
        <v>832</v>
      </c>
      <c r="D42" s="25">
        <v>287</v>
      </c>
      <c r="E42" s="25" t="s">
        <v>1159</v>
      </c>
      <c r="F42" s="25" t="s">
        <v>983</v>
      </c>
      <c r="G42" s="25" t="s">
        <v>1160</v>
      </c>
      <c r="H42" s="33">
        <v>0</v>
      </c>
      <c r="I42" s="33">
        <v>0</v>
      </c>
      <c r="J42" s="33">
        <v>0</v>
      </c>
      <c r="K42" s="33">
        <v>0</v>
      </c>
      <c r="L42" s="33">
        <v>600</v>
      </c>
      <c r="M42" s="33">
        <v>1515.35</v>
      </c>
      <c r="N42" s="33">
        <v>2115.35</v>
      </c>
      <c r="O42" s="33">
        <v>2115.35</v>
      </c>
      <c r="P42" s="26">
        <v>45103</v>
      </c>
      <c r="Q42" s="25" t="s">
        <v>1150</v>
      </c>
      <c r="R42" s="26">
        <v>45118</v>
      </c>
      <c r="S42" s="25" t="s">
        <v>979</v>
      </c>
      <c r="T42" s="25" t="s">
        <v>1161</v>
      </c>
      <c r="U42" s="26">
        <v>45075</v>
      </c>
      <c r="V42" s="25" t="s">
        <v>1162</v>
      </c>
      <c r="W42" s="33">
        <v>1147.56</v>
      </c>
      <c r="X42" s="33">
        <v>0</v>
      </c>
      <c r="Y42" s="33">
        <v>0</v>
      </c>
    </row>
    <row r="43" spans="1:25" ht="45" x14ac:dyDescent="0.25">
      <c r="A43" s="25" t="s">
        <v>1097</v>
      </c>
      <c r="B43" s="25" t="s">
        <v>1098</v>
      </c>
      <c r="C43" s="25" t="s">
        <v>1163</v>
      </c>
      <c r="D43" s="25">
        <v>176</v>
      </c>
      <c r="E43" s="25" t="s">
        <v>1164</v>
      </c>
      <c r="F43" s="25" t="s">
        <v>983</v>
      </c>
      <c r="G43" s="25" t="s">
        <v>1165</v>
      </c>
      <c r="H43" s="33">
        <v>0</v>
      </c>
      <c r="I43" s="33">
        <v>0</v>
      </c>
      <c r="J43" s="33">
        <v>0</v>
      </c>
      <c r="K43" s="33">
        <v>0</v>
      </c>
      <c r="L43" s="33">
        <v>600</v>
      </c>
      <c r="M43" s="33">
        <v>1402.09</v>
      </c>
      <c r="N43" s="33">
        <v>2002.09</v>
      </c>
      <c r="O43" s="33">
        <v>2002.09</v>
      </c>
      <c r="P43" s="26">
        <v>45103</v>
      </c>
      <c r="Q43" s="25" t="s">
        <v>1150</v>
      </c>
      <c r="R43" s="26">
        <v>45118</v>
      </c>
      <c r="S43" s="25" t="s">
        <v>979</v>
      </c>
      <c r="T43" s="25" t="s">
        <v>1166</v>
      </c>
      <c r="U43" s="26">
        <v>45075</v>
      </c>
      <c r="V43" s="25" t="s">
        <v>1167</v>
      </c>
      <c r="W43" s="33">
        <v>1034.3</v>
      </c>
      <c r="X43" s="33">
        <v>0</v>
      </c>
      <c r="Y43" s="33">
        <v>0</v>
      </c>
    </row>
    <row r="44" spans="1:25" ht="45" x14ac:dyDescent="0.25">
      <c r="A44" s="25" t="s">
        <v>1097</v>
      </c>
      <c r="B44" s="25" t="s">
        <v>1098</v>
      </c>
      <c r="C44" s="25" t="s">
        <v>809</v>
      </c>
      <c r="D44" s="25">
        <v>486</v>
      </c>
      <c r="E44" s="25" t="s">
        <v>1168</v>
      </c>
      <c r="F44" s="25" t="s">
        <v>983</v>
      </c>
      <c r="G44" s="25" t="s">
        <v>1169</v>
      </c>
      <c r="H44" s="33">
        <v>0</v>
      </c>
      <c r="I44" s="33">
        <v>0</v>
      </c>
      <c r="J44" s="33">
        <v>0</v>
      </c>
      <c r="K44" s="33">
        <v>0</v>
      </c>
      <c r="L44" s="33">
        <v>600</v>
      </c>
      <c r="M44" s="33">
        <v>3348.98</v>
      </c>
      <c r="N44" s="33">
        <v>3948.98</v>
      </c>
      <c r="O44" s="33">
        <v>3948.98</v>
      </c>
      <c r="P44" s="26">
        <v>45202</v>
      </c>
      <c r="Q44" s="25" t="s">
        <v>1170</v>
      </c>
      <c r="R44" s="26">
        <v>45208</v>
      </c>
      <c r="S44" s="25" t="s">
        <v>979</v>
      </c>
      <c r="T44" s="25" t="s">
        <v>1171</v>
      </c>
      <c r="U44" s="26">
        <v>45180</v>
      </c>
      <c r="V44" s="25" t="s">
        <v>1530</v>
      </c>
      <c r="W44" s="33">
        <v>3045.24</v>
      </c>
      <c r="X44" s="33">
        <v>0</v>
      </c>
      <c r="Y44" s="33">
        <v>0</v>
      </c>
    </row>
    <row r="45" spans="1:25" ht="45" x14ac:dyDescent="0.25">
      <c r="A45" s="25" t="s">
        <v>1097</v>
      </c>
      <c r="B45" s="25" t="s">
        <v>1098</v>
      </c>
      <c r="C45" s="25" t="s">
        <v>807</v>
      </c>
      <c r="D45" s="25">
        <v>460</v>
      </c>
      <c r="E45" s="25" t="s">
        <v>1172</v>
      </c>
      <c r="F45" s="25" t="s">
        <v>983</v>
      </c>
      <c r="G45" s="25" t="s">
        <v>1173</v>
      </c>
      <c r="H45" s="33">
        <v>0</v>
      </c>
      <c r="I45" s="33">
        <v>0</v>
      </c>
      <c r="J45" s="33">
        <v>0</v>
      </c>
      <c r="K45" s="33">
        <v>0</v>
      </c>
      <c r="L45" s="33">
        <v>600</v>
      </c>
      <c r="M45" s="33">
        <v>1348.51</v>
      </c>
      <c r="N45" s="33">
        <v>1948.51</v>
      </c>
      <c r="O45" s="33">
        <v>1948.51</v>
      </c>
      <c r="P45" s="26">
        <v>45202</v>
      </c>
      <c r="Q45" s="25" t="s">
        <v>1170</v>
      </c>
      <c r="R45" s="26">
        <v>45208</v>
      </c>
      <c r="S45" s="25" t="s">
        <v>979</v>
      </c>
      <c r="T45" s="25" t="s">
        <v>1174</v>
      </c>
      <c r="U45" s="26">
        <v>45173</v>
      </c>
      <c r="V45" s="25" t="s">
        <v>1175</v>
      </c>
      <c r="W45" s="33">
        <v>1021.28</v>
      </c>
      <c r="X45" s="33">
        <v>0</v>
      </c>
      <c r="Y45" s="33">
        <v>0</v>
      </c>
    </row>
    <row r="46" spans="1:25" ht="45" x14ac:dyDescent="0.25">
      <c r="A46" s="25" t="s">
        <v>1097</v>
      </c>
      <c r="B46" s="25" t="s">
        <v>1098</v>
      </c>
      <c r="C46" s="25" t="s">
        <v>804</v>
      </c>
      <c r="D46" s="25">
        <v>456</v>
      </c>
      <c r="E46" s="25" t="s">
        <v>1054</v>
      </c>
      <c r="F46" s="25" t="s">
        <v>983</v>
      </c>
      <c r="G46" s="25" t="s">
        <v>1055</v>
      </c>
      <c r="H46" s="33">
        <v>0</v>
      </c>
      <c r="I46" s="33">
        <v>0</v>
      </c>
      <c r="J46" s="33">
        <v>0</v>
      </c>
      <c r="K46" s="33">
        <v>0</v>
      </c>
      <c r="L46" s="33">
        <v>600</v>
      </c>
      <c r="M46" s="33">
        <v>1502.89</v>
      </c>
      <c r="N46" s="33">
        <v>2102.89</v>
      </c>
      <c r="O46" s="33">
        <v>2102.89</v>
      </c>
      <c r="P46" s="26">
        <v>45202</v>
      </c>
      <c r="Q46" s="25" t="s">
        <v>1170</v>
      </c>
      <c r="R46" s="26">
        <v>45208</v>
      </c>
      <c r="S46" s="25" t="s">
        <v>979</v>
      </c>
      <c r="T46" s="25" t="s">
        <v>1176</v>
      </c>
      <c r="U46" s="26">
        <v>45173</v>
      </c>
      <c r="V46" s="25" t="s">
        <v>1177</v>
      </c>
      <c r="W46" s="33">
        <v>1191.78</v>
      </c>
      <c r="X46" s="33">
        <v>0</v>
      </c>
      <c r="Y46" s="33">
        <v>0</v>
      </c>
    </row>
    <row r="47" spans="1:25" ht="45" x14ac:dyDescent="0.25">
      <c r="A47" s="25" t="s">
        <v>1097</v>
      </c>
      <c r="B47" s="25" t="s">
        <v>1098</v>
      </c>
      <c r="C47" s="25" t="s">
        <v>813</v>
      </c>
      <c r="D47" s="25">
        <v>894</v>
      </c>
      <c r="E47" s="25" t="s">
        <v>1178</v>
      </c>
      <c r="F47" s="25" t="s">
        <v>983</v>
      </c>
      <c r="G47" s="25" t="s">
        <v>1179</v>
      </c>
      <c r="H47" s="33">
        <v>0</v>
      </c>
      <c r="I47" s="33">
        <v>0</v>
      </c>
      <c r="J47" s="33">
        <v>0</v>
      </c>
      <c r="K47" s="33">
        <v>0</v>
      </c>
      <c r="L47" s="33">
        <v>600</v>
      </c>
      <c r="M47" s="33">
        <v>1013.47</v>
      </c>
      <c r="N47" s="33">
        <v>1613.47</v>
      </c>
      <c r="O47" s="33">
        <v>1613.47</v>
      </c>
      <c r="P47" s="26">
        <v>45222</v>
      </c>
      <c r="Q47" s="25" t="s">
        <v>1180</v>
      </c>
      <c r="R47" s="26">
        <v>45233</v>
      </c>
      <c r="S47" s="25" t="s">
        <v>979</v>
      </c>
      <c r="T47" s="25" t="s">
        <v>1181</v>
      </c>
      <c r="U47" s="26">
        <v>44967</v>
      </c>
      <c r="V47" s="25" t="s">
        <v>1182</v>
      </c>
      <c r="W47" s="33">
        <v>664.57</v>
      </c>
      <c r="X47" s="33">
        <v>0</v>
      </c>
      <c r="Y47" s="33">
        <v>0</v>
      </c>
    </row>
    <row r="48" spans="1:25" ht="45" x14ac:dyDescent="0.25">
      <c r="A48" s="25" t="s">
        <v>1097</v>
      </c>
      <c r="B48" s="25" t="s">
        <v>1098</v>
      </c>
      <c r="C48" s="25" t="s">
        <v>797</v>
      </c>
      <c r="D48" s="25">
        <v>573</v>
      </c>
      <c r="E48" s="25" t="s">
        <v>1183</v>
      </c>
      <c r="F48" s="25" t="s">
        <v>983</v>
      </c>
      <c r="G48" s="25" t="s">
        <v>1184</v>
      </c>
      <c r="H48" s="33">
        <v>0</v>
      </c>
      <c r="I48" s="33">
        <v>0</v>
      </c>
      <c r="J48" s="33">
        <v>0</v>
      </c>
      <c r="K48" s="33">
        <v>0</v>
      </c>
      <c r="L48" s="33">
        <v>600</v>
      </c>
      <c r="M48" s="33">
        <v>1555.47</v>
      </c>
      <c r="N48" s="33">
        <v>2155.4699999999998</v>
      </c>
      <c r="O48" s="33">
        <v>2155.4699999999998</v>
      </c>
      <c r="P48" s="26">
        <v>45265</v>
      </c>
      <c r="Q48" s="25" t="s">
        <v>1185</v>
      </c>
      <c r="R48" s="26">
        <v>45274</v>
      </c>
      <c r="S48" s="25" t="s">
        <v>979</v>
      </c>
      <c r="T48" s="25" t="s">
        <v>1186</v>
      </c>
      <c r="U48" s="26">
        <v>45228</v>
      </c>
      <c r="V48" s="25" t="s">
        <v>1187</v>
      </c>
      <c r="W48" s="33">
        <v>1097.81</v>
      </c>
      <c r="X48" s="33">
        <v>130.43</v>
      </c>
      <c r="Y48" s="33">
        <v>0</v>
      </c>
    </row>
    <row r="49" spans="1:25" ht="30" x14ac:dyDescent="0.25">
      <c r="A49" s="25" t="s">
        <v>1188</v>
      </c>
      <c r="B49" s="25" t="s">
        <v>1189</v>
      </c>
      <c r="C49" s="25" t="s">
        <v>1190</v>
      </c>
      <c r="D49" s="25" t="s">
        <v>974</v>
      </c>
      <c r="E49" s="25" t="s">
        <v>1191</v>
      </c>
      <c r="F49" s="25" t="s">
        <v>1192</v>
      </c>
      <c r="G49" s="25" t="s">
        <v>1193</v>
      </c>
      <c r="H49" s="33">
        <v>834.6</v>
      </c>
      <c r="I49" s="33">
        <v>520.9</v>
      </c>
      <c r="J49" s="33">
        <v>0</v>
      </c>
      <c r="K49" s="33">
        <v>1355.5</v>
      </c>
      <c r="L49" s="33">
        <v>600</v>
      </c>
      <c r="M49" s="33">
        <v>839.07</v>
      </c>
      <c r="N49" s="33">
        <v>2794.57</v>
      </c>
      <c r="O49" s="33">
        <v>2794.57</v>
      </c>
      <c r="P49" s="26">
        <v>44942</v>
      </c>
      <c r="Q49" s="25" t="s">
        <v>1194</v>
      </c>
      <c r="R49" s="26">
        <v>44988</v>
      </c>
      <c r="S49" s="25" t="s">
        <v>979</v>
      </c>
      <c r="T49" s="25" t="s">
        <v>1195</v>
      </c>
      <c r="U49" s="26">
        <v>44907</v>
      </c>
      <c r="V49" s="25" t="s">
        <v>1196</v>
      </c>
      <c r="W49" s="33">
        <v>651.03</v>
      </c>
      <c r="X49" s="33">
        <v>0</v>
      </c>
      <c r="Y49" s="33">
        <v>33.81</v>
      </c>
    </row>
    <row r="50" spans="1:25" ht="45" x14ac:dyDescent="0.25">
      <c r="A50" s="25" t="s">
        <v>1188</v>
      </c>
      <c r="B50" s="25" t="s">
        <v>1189</v>
      </c>
      <c r="C50" s="25" t="s">
        <v>893</v>
      </c>
      <c r="D50" s="25">
        <v>458</v>
      </c>
      <c r="E50" s="25" t="s">
        <v>1197</v>
      </c>
      <c r="F50" s="25" t="s">
        <v>1198</v>
      </c>
      <c r="G50" s="25" t="s">
        <v>1199</v>
      </c>
      <c r="H50" s="33">
        <v>5168.79</v>
      </c>
      <c r="I50" s="33">
        <v>0</v>
      </c>
      <c r="J50" s="33">
        <v>0</v>
      </c>
      <c r="K50" s="33">
        <v>5168.79</v>
      </c>
      <c r="L50" s="33">
        <v>600</v>
      </c>
      <c r="M50" s="33">
        <v>3511.09</v>
      </c>
      <c r="N50" s="33">
        <v>9279.8799999999992</v>
      </c>
      <c r="O50" s="33">
        <v>9279.8799999999992</v>
      </c>
      <c r="P50" s="26">
        <v>44992</v>
      </c>
      <c r="Q50" s="25" t="s">
        <v>1200</v>
      </c>
      <c r="R50" s="26">
        <v>45012</v>
      </c>
      <c r="S50" s="25" t="s">
        <v>979</v>
      </c>
      <c r="T50" s="25" t="s">
        <v>1201</v>
      </c>
      <c r="U50" s="26">
        <v>44956</v>
      </c>
      <c r="V50" s="25" t="s">
        <v>1202</v>
      </c>
      <c r="W50" s="33">
        <v>2684.81</v>
      </c>
      <c r="X50" s="33">
        <v>32.590000000000003</v>
      </c>
      <c r="Y50" s="33">
        <v>0</v>
      </c>
    </row>
    <row r="51" spans="1:25" ht="60" x14ac:dyDescent="0.25">
      <c r="A51" s="25" t="s">
        <v>1188</v>
      </c>
      <c r="B51" s="25" t="s">
        <v>1189</v>
      </c>
      <c r="C51" s="25" t="s">
        <v>896</v>
      </c>
      <c r="D51" s="25">
        <v>468</v>
      </c>
      <c r="E51" s="25" t="s">
        <v>1203</v>
      </c>
      <c r="F51" s="25" t="s">
        <v>1204</v>
      </c>
      <c r="G51" s="25" t="s">
        <v>1205</v>
      </c>
      <c r="H51" s="33">
        <v>40698.6</v>
      </c>
      <c r="I51" s="33">
        <v>0</v>
      </c>
      <c r="J51" s="33">
        <v>0</v>
      </c>
      <c r="K51" s="33">
        <v>40698.6</v>
      </c>
      <c r="L51" s="33">
        <v>600</v>
      </c>
      <c r="M51" s="33">
        <v>5784.55</v>
      </c>
      <c r="N51" s="33">
        <v>47083.15</v>
      </c>
      <c r="O51" s="33">
        <v>47083.15</v>
      </c>
      <c r="P51" s="26">
        <v>45048</v>
      </c>
      <c r="Q51" s="25" t="s">
        <v>1206</v>
      </c>
      <c r="R51" s="26">
        <v>45079</v>
      </c>
      <c r="S51" s="25" t="s">
        <v>979</v>
      </c>
      <c r="T51" s="25" t="s">
        <v>1207</v>
      </c>
      <c r="U51" s="26">
        <v>45006</v>
      </c>
      <c r="V51" s="25" t="s">
        <v>1208</v>
      </c>
      <c r="W51" s="33">
        <v>2745.93</v>
      </c>
      <c r="X51" s="33">
        <v>2096.3200000000002</v>
      </c>
      <c r="Y51" s="33">
        <v>0</v>
      </c>
    </row>
    <row r="52" spans="1:25" ht="60" x14ac:dyDescent="0.25">
      <c r="A52" s="25" t="s">
        <v>1188</v>
      </c>
      <c r="B52" s="25" t="s">
        <v>1189</v>
      </c>
      <c r="C52" s="25" t="s">
        <v>1209</v>
      </c>
      <c r="D52" s="25">
        <v>101</v>
      </c>
      <c r="E52" s="25" t="s">
        <v>1210</v>
      </c>
      <c r="F52" s="25" t="s">
        <v>983</v>
      </c>
      <c r="G52" s="25" t="s">
        <v>1211</v>
      </c>
      <c r="H52" s="33">
        <v>1146.55</v>
      </c>
      <c r="I52" s="33">
        <v>0</v>
      </c>
      <c r="J52" s="33">
        <v>0</v>
      </c>
      <c r="K52" s="33">
        <v>1146.55</v>
      </c>
      <c r="L52" s="33">
        <v>300</v>
      </c>
      <c r="M52" s="33">
        <v>4597</v>
      </c>
      <c r="N52" s="33">
        <v>6043.55</v>
      </c>
      <c r="O52" s="33">
        <v>6043.55</v>
      </c>
      <c r="P52" s="26">
        <v>45166</v>
      </c>
      <c r="Q52" s="25" t="s">
        <v>1212</v>
      </c>
      <c r="R52" s="26">
        <v>45190</v>
      </c>
      <c r="S52" s="25" t="s">
        <v>1822</v>
      </c>
      <c r="T52" s="25" t="s">
        <v>1819</v>
      </c>
      <c r="U52" s="26">
        <v>45075</v>
      </c>
      <c r="V52" s="25" t="s">
        <v>1213</v>
      </c>
      <c r="W52" s="33">
        <v>1003.78</v>
      </c>
      <c r="X52" s="33">
        <v>0</v>
      </c>
      <c r="Y52" s="33">
        <v>7.45</v>
      </c>
    </row>
    <row r="53" spans="1:25" ht="60" x14ac:dyDescent="0.25">
      <c r="A53" s="25" t="s">
        <v>1188</v>
      </c>
      <c r="B53" s="25" t="s">
        <v>1189</v>
      </c>
      <c r="C53" s="25" t="s">
        <v>1214</v>
      </c>
      <c r="D53" s="25">
        <v>118</v>
      </c>
      <c r="E53" s="25" t="s">
        <v>1215</v>
      </c>
      <c r="F53" s="25" t="s">
        <v>983</v>
      </c>
      <c r="G53" s="25" t="s">
        <v>1216</v>
      </c>
      <c r="H53" s="33">
        <v>418.91</v>
      </c>
      <c r="I53" s="33">
        <v>0</v>
      </c>
      <c r="J53" s="33">
        <v>0</v>
      </c>
      <c r="K53" s="33">
        <v>418.91</v>
      </c>
      <c r="L53" s="33">
        <v>300</v>
      </c>
      <c r="M53" s="33">
        <v>4925.37</v>
      </c>
      <c r="N53" s="33">
        <v>5644.28</v>
      </c>
      <c r="O53" s="33">
        <v>5644.28</v>
      </c>
      <c r="P53" s="26">
        <v>45238</v>
      </c>
      <c r="Q53" s="25" t="s">
        <v>1217</v>
      </c>
      <c r="R53" s="26">
        <v>45243</v>
      </c>
      <c r="S53" s="25" t="s">
        <v>1822</v>
      </c>
      <c r="T53" s="25" t="s">
        <v>1819</v>
      </c>
      <c r="U53" s="26">
        <v>45138</v>
      </c>
      <c r="V53" s="25" t="s">
        <v>1218</v>
      </c>
      <c r="W53" s="33">
        <v>1003.6</v>
      </c>
      <c r="X53" s="33">
        <v>0</v>
      </c>
      <c r="Y53" s="33">
        <v>749.75</v>
      </c>
    </row>
    <row r="54" spans="1:25" ht="45" x14ac:dyDescent="0.25">
      <c r="A54" s="25" t="s">
        <v>1219</v>
      </c>
      <c r="B54" s="25" t="s">
        <v>1220</v>
      </c>
      <c r="C54" s="25" t="s">
        <v>1221</v>
      </c>
      <c r="D54" s="25" t="s">
        <v>974</v>
      </c>
      <c r="E54" s="25" t="s">
        <v>1222</v>
      </c>
      <c r="F54" s="25" t="s">
        <v>1223</v>
      </c>
      <c r="G54" s="25" t="s">
        <v>1224</v>
      </c>
      <c r="H54" s="33">
        <v>181.91</v>
      </c>
      <c r="I54" s="33">
        <v>519.73</v>
      </c>
      <c r="J54" s="33">
        <v>0</v>
      </c>
      <c r="K54" s="33">
        <v>701.64</v>
      </c>
      <c r="L54" s="33">
        <v>600</v>
      </c>
      <c r="M54" s="33">
        <v>805.19</v>
      </c>
      <c r="N54" s="33">
        <v>2106.83</v>
      </c>
      <c r="O54" s="33">
        <v>2106.83</v>
      </c>
      <c r="P54" s="26">
        <v>44944</v>
      </c>
      <c r="Q54" s="25" t="s">
        <v>1225</v>
      </c>
      <c r="R54" s="26">
        <v>44988</v>
      </c>
      <c r="S54" s="25" t="s">
        <v>979</v>
      </c>
      <c r="T54" s="25" t="s">
        <v>1226</v>
      </c>
      <c r="U54" s="26">
        <v>44900</v>
      </c>
      <c r="V54" s="25" t="s">
        <v>1227</v>
      </c>
      <c r="W54" s="33">
        <v>650.96</v>
      </c>
      <c r="X54" s="33">
        <v>0</v>
      </c>
      <c r="Y54" s="33">
        <v>0</v>
      </c>
    </row>
    <row r="55" spans="1:25" ht="45" x14ac:dyDescent="0.25">
      <c r="A55" s="25" t="s">
        <v>1219</v>
      </c>
      <c r="B55" s="25" t="s">
        <v>1220</v>
      </c>
      <c r="C55" s="25" t="s">
        <v>1228</v>
      </c>
      <c r="D55" s="25">
        <v>284</v>
      </c>
      <c r="E55" s="25" t="s">
        <v>1229</v>
      </c>
      <c r="F55" s="25" t="s">
        <v>1230</v>
      </c>
      <c r="G55" s="25" t="s">
        <v>1231</v>
      </c>
      <c r="H55" s="33">
        <v>0</v>
      </c>
      <c r="I55" s="33">
        <v>0</v>
      </c>
      <c r="J55" s="33">
        <v>0</v>
      </c>
      <c r="K55" s="33">
        <v>0</v>
      </c>
      <c r="L55" s="33">
        <v>600</v>
      </c>
      <c r="M55" s="33">
        <v>2182.33</v>
      </c>
      <c r="N55" s="33">
        <v>2782.33</v>
      </c>
      <c r="O55" s="33">
        <v>2782.33</v>
      </c>
      <c r="P55" s="26">
        <v>44944</v>
      </c>
      <c r="Q55" s="25" t="s">
        <v>1225</v>
      </c>
      <c r="R55" s="26">
        <v>44988</v>
      </c>
      <c r="S55" s="25" t="s">
        <v>979</v>
      </c>
      <c r="T55" s="25" t="s">
        <v>1232</v>
      </c>
      <c r="U55" s="26">
        <v>44922</v>
      </c>
      <c r="V55" s="25" t="s">
        <v>1522</v>
      </c>
      <c r="W55" s="33">
        <v>1033.92</v>
      </c>
      <c r="X55" s="33">
        <v>67.19</v>
      </c>
      <c r="Y55" s="33">
        <v>0</v>
      </c>
    </row>
    <row r="56" spans="1:25" ht="60" x14ac:dyDescent="0.25">
      <c r="A56" s="25" t="s">
        <v>1219</v>
      </c>
      <c r="B56" s="25" t="s">
        <v>1220</v>
      </c>
      <c r="C56" s="25" t="s">
        <v>1233</v>
      </c>
      <c r="D56" s="25">
        <v>255</v>
      </c>
      <c r="E56" s="25" t="s">
        <v>1234</v>
      </c>
      <c r="F56" s="25" t="s">
        <v>1230</v>
      </c>
      <c r="G56" s="25" t="s">
        <v>1231</v>
      </c>
      <c r="H56" s="33">
        <v>1024.78</v>
      </c>
      <c r="I56" s="33">
        <v>169.75</v>
      </c>
      <c r="J56" s="33">
        <v>0</v>
      </c>
      <c r="K56" s="33">
        <v>1194.53</v>
      </c>
      <c r="L56" s="33">
        <v>600</v>
      </c>
      <c r="M56" s="33">
        <v>1560.57</v>
      </c>
      <c r="N56" s="33">
        <v>3355.1</v>
      </c>
      <c r="O56" s="33">
        <v>3355.1</v>
      </c>
      <c r="P56" s="26">
        <v>44944</v>
      </c>
      <c r="Q56" s="25" t="s">
        <v>1225</v>
      </c>
      <c r="R56" s="26">
        <v>44988</v>
      </c>
      <c r="S56" s="25" t="s">
        <v>979</v>
      </c>
      <c r="T56" s="25" t="s">
        <v>1235</v>
      </c>
      <c r="U56" s="26">
        <v>44921</v>
      </c>
      <c r="V56" s="25" t="s">
        <v>1523</v>
      </c>
      <c r="W56" s="33">
        <v>725.07</v>
      </c>
      <c r="X56" s="33">
        <v>75.06</v>
      </c>
      <c r="Y56" s="33">
        <v>0</v>
      </c>
    </row>
    <row r="57" spans="1:25" ht="30" x14ac:dyDescent="0.25">
      <c r="A57" s="25" t="s">
        <v>1219</v>
      </c>
      <c r="B57" s="25" t="s">
        <v>1220</v>
      </c>
      <c r="C57" s="25" t="s">
        <v>1236</v>
      </c>
      <c r="D57" s="25">
        <v>306</v>
      </c>
      <c r="E57" s="25" t="s">
        <v>1237</v>
      </c>
      <c r="F57" s="25" t="s">
        <v>1238</v>
      </c>
      <c r="G57" s="25" t="s">
        <v>1239</v>
      </c>
      <c r="H57" s="33">
        <v>2003.3</v>
      </c>
      <c r="I57" s="33">
        <v>0</v>
      </c>
      <c r="J57" s="33">
        <v>0</v>
      </c>
      <c r="K57" s="33">
        <v>2003.3</v>
      </c>
      <c r="L57" s="33">
        <v>600</v>
      </c>
      <c r="M57" s="33">
        <v>1375.93</v>
      </c>
      <c r="N57" s="33">
        <v>3979.23</v>
      </c>
      <c r="O57" s="33">
        <v>3979.23</v>
      </c>
      <c r="P57" s="26">
        <v>44992</v>
      </c>
      <c r="Q57" s="25" t="s">
        <v>1240</v>
      </c>
      <c r="R57" s="26">
        <v>45009</v>
      </c>
      <c r="S57" s="25" t="s">
        <v>979</v>
      </c>
      <c r="T57" s="25" t="s">
        <v>1241</v>
      </c>
      <c r="U57" s="26">
        <v>44931</v>
      </c>
      <c r="V57" s="25" t="s">
        <v>1524</v>
      </c>
      <c r="W57" s="33">
        <v>654.62</v>
      </c>
      <c r="X57" s="33">
        <v>0</v>
      </c>
      <c r="Y57" s="33">
        <v>0</v>
      </c>
    </row>
    <row r="58" spans="1:25" ht="75" x14ac:dyDescent="0.25">
      <c r="A58" s="25" t="s">
        <v>1219</v>
      </c>
      <c r="B58" s="25" t="s">
        <v>1220</v>
      </c>
      <c r="C58" s="25" t="s">
        <v>1242</v>
      </c>
      <c r="D58" s="25">
        <v>1</v>
      </c>
      <c r="E58" s="25" t="s">
        <v>1243</v>
      </c>
      <c r="F58" s="25" t="s">
        <v>983</v>
      </c>
      <c r="G58" s="25" t="s">
        <v>1244</v>
      </c>
      <c r="H58" s="33">
        <v>476.3</v>
      </c>
      <c r="I58" s="33">
        <v>0</v>
      </c>
      <c r="J58" s="33">
        <v>0</v>
      </c>
      <c r="K58" s="33">
        <v>476.3</v>
      </c>
      <c r="L58" s="33">
        <v>300</v>
      </c>
      <c r="M58" s="33">
        <v>7153.83</v>
      </c>
      <c r="N58" s="33">
        <v>7930.13</v>
      </c>
      <c r="O58" s="33">
        <v>7930.13</v>
      </c>
      <c r="P58" s="26">
        <v>45071</v>
      </c>
      <c r="Q58" s="25" t="s">
        <v>1245</v>
      </c>
      <c r="R58" s="26">
        <v>45090</v>
      </c>
      <c r="S58" s="25" t="s">
        <v>1822</v>
      </c>
      <c r="T58" s="25" t="s">
        <v>1819</v>
      </c>
      <c r="U58" s="26">
        <v>44991</v>
      </c>
      <c r="V58" s="25" t="s">
        <v>1246</v>
      </c>
      <c r="W58" s="33">
        <v>1004.91</v>
      </c>
      <c r="X58" s="33">
        <v>0</v>
      </c>
      <c r="Y58" s="33">
        <v>368.9</v>
      </c>
    </row>
    <row r="59" spans="1:25" ht="60" x14ac:dyDescent="0.25">
      <c r="A59" s="25" t="s">
        <v>1219</v>
      </c>
      <c r="B59" s="25" t="s">
        <v>1220</v>
      </c>
      <c r="C59" s="25" t="s">
        <v>876</v>
      </c>
      <c r="D59" s="25">
        <v>260</v>
      </c>
      <c r="E59" s="25" t="s">
        <v>1247</v>
      </c>
      <c r="F59" s="25" t="s">
        <v>1248</v>
      </c>
      <c r="G59" s="25" t="s">
        <v>1249</v>
      </c>
      <c r="H59" s="33">
        <v>0</v>
      </c>
      <c r="I59" s="33">
        <v>0</v>
      </c>
      <c r="J59" s="33">
        <v>0</v>
      </c>
      <c r="K59" s="33">
        <v>0</v>
      </c>
      <c r="L59" s="33">
        <v>600</v>
      </c>
      <c r="M59" s="33">
        <v>1445.68</v>
      </c>
      <c r="N59" s="33">
        <v>2045.68</v>
      </c>
      <c r="O59" s="33">
        <v>2045.68</v>
      </c>
      <c r="P59" s="26">
        <v>45111</v>
      </c>
      <c r="Q59" s="25" t="s">
        <v>1250</v>
      </c>
      <c r="R59" s="26">
        <v>45118</v>
      </c>
      <c r="S59" s="25" t="s">
        <v>979</v>
      </c>
      <c r="T59" s="25" t="s">
        <v>1251</v>
      </c>
      <c r="U59" s="26">
        <v>45089</v>
      </c>
      <c r="V59" s="25" t="s">
        <v>1252</v>
      </c>
      <c r="W59" s="33">
        <v>691.47</v>
      </c>
      <c r="X59" s="33">
        <v>55.18</v>
      </c>
      <c r="Y59" s="33">
        <v>0</v>
      </c>
    </row>
    <row r="60" spans="1:25" ht="60" x14ac:dyDescent="0.25">
      <c r="A60" s="25" t="s">
        <v>1219</v>
      </c>
      <c r="B60" s="25" t="s">
        <v>1220</v>
      </c>
      <c r="C60" s="25" t="s">
        <v>880</v>
      </c>
      <c r="D60" s="25">
        <v>97</v>
      </c>
      <c r="E60" s="25" t="s">
        <v>1253</v>
      </c>
      <c r="F60" s="25" t="s">
        <v>1254</v>
      </c>
      <c r="G60" s="25" t="s">
        <v>1255</v>
      </c>
      <c r="H60" s="33">
        <v>1143.25</v>
      </c>
      <c r="I60" s="33">
        <v>0</v>
      </c>
      <c r="J60" s="33">
        <v>0</v>
      </c>
      <c r="K60" s="33">
        <v>1143.25</v>
      </c>
      <c r="L60" s="33">
        <v>600</v>
      </c>
      <c r="M60" s="33">
        <v>1314.77</v>
      </c>
      <c r="N60" s="33">
        <v>3058.02</v>
      </c>
      <c r="O60" s="33">
        <v>3058.02</v>
      </c>
      <c r="P60" s="26">
        <v>45166</v>
      </c>
      <c r="Q60" s="25" t="s">
        <v>1256</v>
      </c>
      <c r="R60" s="26">
        <v>45173</v>
      </c>
      <c r="S60" s="25" t="s">
        <v>979</v>
      </c>
      <c r="T60" s="25" t="s">
        <v>1257</v>
      </c>
      <c r="U60" s="26">
        <v>45131</v>
      </c>
      <c r="V60" s="25" t="s">
        <v>1258</v>
      </c>
      <c r="W60" s="33">
        <v>652.08000000000004</v>
      </c>
      <c r="X60" s="33">
        <v>2.77</v>
      </c>
      <c r="Y60" s="33">
        <v>0</v>
      </c>
    </row>
    <row r="61" spans="1:25" ht="30" x14ac:dyDescent="0.25">
      <c r="A61" s="25" t="s">
        <v>1259</v>
      </c>
      <c r="B61" s="25" t="s">
        <v>1260</v>
      </c>
      <c r="C61" s="25" t="s">
        <v>953</v>
      </c>
      <c r="D61" s="25" t="s">
        <v>974</v>
      </c>
      <c r="E61" s="25" t="s">
        <v>1261</v>
      </c>
      <c r="F61" s="25" t="s">
        <v>983</v>
      </c>
      <c r="G61" s="25" t="s">
        <v>1262</v>
      </c>
      <c r="H61" s="33">
        <v>0</v>
      </c>
      <c r="I61" s="33">
        <v>0</v>
      </c>
      <c r="J61" s="33">
        <v>0</v>
      </c>
      <c r="K61" s="33">
        <v>0</v>
      </c>
      <c r="L61" s="33">
        <v>600</v>
      </c>
      <c r="M61" s="33">
        <v>808.25</v>
      </c>
      <c r="N61" s="33">
        <v>1408.25</v>
      </c>
      <c r="O61" s="33">
        <v>1408.25</v>
      </c>
      <c r="P61" s="26">
        <v>44992</v>
      </c>
      <c r="Q61" s="25" t="s">
        <v>1263</v>
      </c>
      <c r="R61" s="26">
        <v>45009</v>
      </c>
      <c r="S61" s="25" t="s">
        <v>979</v>
      </c>
      <c r="T61" s="25" t="s">
        <v>1264</v>
      </c>
      <c r="U61" s="26">
        <v>44935</v>
      </c>
      <c r="V61" s="25" t="s">
        <v>1265</v>
      </c>
      <c r="W61" s="33">
        <v>854.02</v>
      </c>
      <c r="X61" s="33">
        <v>0</v>
      </c>
      <c r="Y61" s="33">
        <v>0</v>
      </c>
    </row>
    <row r="62" spans="1:25" ht="45" x14ac:dyDescent="0.25">
      <c r="A62" s="25" t="s">
        <v>1259</v>
      </c>
      <c r="B62" s="25" t="s">
        <v>1260</v>
      </c>
      <c r="C62" s="25" t="s">
        <v>956</v>
      </c>
      <c r="D62" s="25">
        <v>388</v>
      </c>
      <c r="E62" s="25" t="s">
        <v>1266</v>
      </c>
      <c r="F62" s="25" t="s">
        <v>1267</v>
      </c>
      <c r="G62" s="25" t="s">
        <v>1268</v>
      </c>
      <c r="H62" s="33">
        <v>17283.77</v>
      </c>
      <c r="I62" s="33">
        <v>0</v>
      </c>
      <c r="J62" s="33">
        <v>0</v>
      </c>
      <c r="K62" s="33">
        <v>17283.77</v>
      </c>
      <c r="L62" s="33">
        <v>600</v>
      </c>
      <c r="M62" s="33">
        <v>11214.43</v>
      </c>
      <c r="N62" s="33">
        <v>29098.2</v>
      </c>
      <c r="O62" s="33">
        <v>29098.2</v>
      </c>
      <c r="P62" s="26">
        <v>45071</v>
      </c>
      <c r="Q62" s="25" t="s">
        <v>1269</v>
      </c>
      <c r="R62" s="26">
        <v>45090</v>
      </c>
      <c r="S62" s="25" t="s">
        <v>979</v>
      </c>
      <c r="T62" s="25" t="s">
        <v>1270</v>
      </c>
      <c r="U62" s="26">
        <v>45041</v>
      </c>
      <c r="V62" s="25" t="s">
        <v>1271</v>
      </c>
      <c r="W62" s="33">
        <v>6540.45</v>
      </c>
      <c r="X62" s="33">
        <v>4014.79</v>
      </c>
      <c r="Y62" s="33">
        <v>0</v>
      </c>
    </row>
    <row r="63" spans="1:25" x14ac:dyDescent="0.25">
      <c r="A63" s="25" t="s">
        <v>1272</v>
      </c>
      <c r="B63" s="25" t="s">
        <v>1273</v>
      </c>
      <c r="C63" s="25" t="s">
        <v>1274</v>
      </c>
      <c r="D63" s="25" t="s">
        <v>974</v>
      </c>
      <c r="E63" s="25" t="s">
        <v>1275</v>
      </c>
      <c r="F63" s="25" t="s">
        <v>983</v>
      </c>
      <c r="G63" s="25" t="s">
        <v>1276</v>
      </c>
      <c r="H63" s="33">
        <v>0</v>
      </c>
      <c r="I63" s="33">
        <v>0</v>
      </c>
      <c r="J63" s="33">
        <v>0</v>
      </c>
      <c r="K63" s="33">
        <v>0</v>
      </c>
      <c r="L63" s="33">
        <v>600</v>
      </c>
      <c r="M63" s="33">
        <v>0</v>
      </c>
      <c r="N63" s="33">
        <v>600</v>
      </c>
      <c r="O63" s="33">
        <v>600</v>
      </c>
      <c r="P63" s="26">
        <v>44942</v>
      </c>
      <c r="Q63" s="25" t="s">
        <v>1277</v>
      </c>
      <c r="R63" s="26">
        <v>44964</v>
      </c>
      <c r="S63" s="25" t="s">
        <v>979</v>
      </c>
      <c r="T63" s="25" t="s">
        <v>1613</v>
      </c>
      <c r="U63" s="26">
        <v>43201</v>
      </c>
      <c r="V63" s="25" t="s">
        <v>1278</v>
      </c>
      <c r="W63" s="33">
        <v>0</v>
      </c>
      <c r="X63" s="33">
        <v>0</v>
      </c>
      <c r="Y63" s="33">
        <v>0</v>
      </c>
    </row>
    <row r="64" spans="1:25" ht="45" x14ac:dyDescent="0.25">
      <c r="A64" s="25" t="s">
        <v>1272</v>
      </c>
      <c r="B64" s="25" t="s">
        <v>1273</v>
      </c>
      <c r="C64" s="25" t="s">
        <v>873</v>
      </c>
      <c r="D64" s="25">
        <v>560</v>
      </c>
      <c r="E64" s="25" t="s">
        <v>1279</v>
      </c>
      <c r="F64" s="25" t="s">
        <v>983</v>
      </c>
      <c r="G64" s="25" t="s">
        <v>1280</v>
      </c>
      <c r="H64" s="33">
        <v>0</v>
      </c>
      <c r="I64" s="33">
        <v>0</v>
      </c>
      <c r="J64" s="33">
        <v>0</v>
      </c>
      <c r="K64" s="33">
        <v>0</v>
      </c>
      <c r="L64" s="33">
        <v>600</v>
      </c>
      <c r="M64" s="33">
        <v>1912.27</v>
      </c>
      <c r="N64" s="33">
        <v>2512.27</v>
      </c>
      <c r="O64" s="33">
        <v>2512.27</v>
      </c>
      <c r="P64" s="26">
        <v>44992</v>
      </c>
      <c r="Q64" s="25" t="s">
        <v>1281</v>
      </c>
      <c r="R64" s="26">
        <v>45001</v>
      </c>
      <c r="S64" s="25" t="s">
        <v>979</v>
      </c>
      <c r="T64" s="25" t="s">
        <v>1282</v>
      </c>
      <c r="U64" s="26">
        <v>44945</v>
      </c>
      <c r="V64" s="25" t="s">
        <v>1283</v>
      </c>
      <c r="W64" s="33">
        <v>1044.02</v>
      </c>
      <c r="X64" s="33">
        <v>0</v>
      </c>
      <c r="Y64" s="33">
        <v>512.4</v>
      </c>
    </row>
    <row r="65" spans="1:25" ht="45" x14ac:dyDescent="0.25">
      <c r="A65" s="25" t="s">
        <v>1272</v>
      </c>
      <c r="B65" s="25" t="s">
        <v>1273</v>
      </c>
      <c r="C65" s="25" t="s">
        <v>873</v>
      </c>
      <c r="D65" s="25">
        <v>560</v>
      </c>
      <c r="E65" s="25" t="s">
        <v>1284</v>
      </c>
      <c r="F65" s="25" t="s">
        <v>983</v>
      </c>
      <c r="G65" s="25" t="s">
        <v>1285</v>
      </c>
      <c r="H65" s="33">
        <v>0</v>
      </c>
      <c r="I65" s="33">
        <v>0</v>
      </c>
      <c r="J65" s="33">
        <v>0</v>
      </c>
      <c r="K65" s="33">
        <v>0</v>
      </c>
      <c r="L65" s="33">
        <v>600</v>
      </c>
      <c r="M65" s="33">
        <v>1343.05</v>
      </c>
      <c r="N65" s="33">
        <v>1943.05</v>
      </c>
      <c r="O65" s="33">
        <v>1943.05</v>
      </c>
      <c r="P65" s="26">
        <v>44992</v>
      </c>
      <c r="Q65" s="25" t="s">
        <v>1281</v>
      </c>
      <c r="R65" s="26">
        <v>45001</v>
      </c>
      <c r="S65" s="25" t="s">
        <v>979</v>
      </c>
      <c r="T65" s="25" t="s">
        <v>1282</v>
      </c>
      <c r="U65" s="26">
        <v>44945</v>
      </c>
      <c r="V65" s="25" t="s">
        <v>1286</v>
      </c>
      <c r="W65" s="33">
        <v>674.76</v>
      </c>
      <c r="X65" s="33">
        <v>0</v>
      </c>
      <c r="Y65" s="33">
        <v>295.73</v>
      </c>
    </row>
    <row r="66" spans="1:25" ht="60" x14ac:dyDescent="0.25">
      <c r="A66" s="25" t="s">
        <v>1272</v>
      </c>
      <c r="B66" s="25" t="s">
        <v>1273</v>
      </c>
      <c r="C66" s="25" t="s">
        <v>873</v>
      </c>
      <c r="D66" s="25">
        <v>560</v>
      </c>
      <c r="E66" s="25" t="s">
        <v>1287</v>
      </c>
      <c r="F66" s="25" t="s">
        <v>983</v>
      </c>
      <c r="G66" s="25" t="s">
        <v>1288</v>
      </c>
      <c r="H66" s="33">
        <v>0</v>
      </c>
      <c r="I66" s="33">
        <v>0</v>
      </c>
      <c r="J66" s="33">
        <v>0</v>
      </c>
      <c r="K66" s="33">
        <v>0</v>
      </c>
      <c r="L66" s="33">
        <v>600</v>
      </c>
      <c r="M66" s="33">
        <v>2290.6799999999998</v>
      </c>
      <c r="N66" s="33">
        <v>2890.68</v>
      </c>
      <c r="O66" s="33">
        <v>2890.68</v>
      </c>
      <c r="P66" s="26">
        <v>44992</v>
      </c>
      <c r="Q66" s="25" t="s">
        <v>1281</v>
      </c>
      <c r="R66" s="26">
        <v>45001</v>
      </c>
      <c r="S66" s="25" t="s">
        <v>979</v>
      </c>
      <c r="T66" s="25" t="s">
        <v>1282</v>
      </c>
      <c r="U66" s="26">
        <v>44945</v>
      </c>
      <c r="V66" s="25" t="s">
        <v>1289</v>
      </c>
      <c r="W66" s="33">
        <v>1186.48</v>
      </c>
      <c r="X66" s="33">
        <v>0</v>
      </c>
      <c r="Y66" s="33">
        <v>196.94</v>
      </c>
    </row>
    <row r="67" spans="1:25" ht="45" x14ac:dyDescent="0.25">
      <c r="A67" s="25" t="s">
        <v>1272</v>
      </c>
      <c r="B67" s="25" t="s">
        <v>1273</v>
      </c>
      <c r="C67" s="25" t="s">
        <v>1821</v>
      </c>
      <c r="D67" s="25">
        <v>49</v>
      </c>
      <c r="E67" s="25" t="s">
        <v>1290</v>
      </c>
      <c r="F67" s="25" t="s">
        <v>983</v>
      </c>
      <c r="G67" s="25" t="s">
        <v>1291</v>
      </c>
      <c r="H67" s="33">
        <v>4721.3100000000004</v>
      </c>
      <c r="I67" s="33">
        <v>0</v>
      </c>
      <c r="J67" s="33">
        <v>0</v>
      </c>
      <c r="K67" s="33">
        <v>4721.3100000000004</v>
      </c>
      <c r="L67" s="33">
        <v>300</v>
      </c>
      <c r="M67" s="33">
        <v>1530.37</v>
      </c>
      <c r="N67" s="33">
        <v>6551.68</v>
      </c>
      <c r="O67" s="33">
        <v>6551.68</v>
      </c>
      <c r="P67" s="26">
        <v>45071</v>
      </c>
      <c r="Q67" s="25" t="s">
        <v>1292</v>
      </c>
      <c r="R67" s="26">
        <v>45111</v>
      </c>
      <c r="S67" s="25" t="s">
        <v>1822</v>
      </c>
      <c r="T67" s="25" t="s">
        <v>1819</v>
      </c>
      <c r="U67" s="26">
        <v>45027</v>
      </c>
      <c r="V67" s="25" t="s">
        <v>1293</v>
      </c>
      <c r="W67" s="33">
        <v>1037.1600000000001</v>
      </c>
      <c r="X67" s="33">
        <v>0</v>
      </c>
      <c r="Y67" s="33">
        <v>7.81</v>
      </c>
    </row>
    <row r="68" spans="1:25" ht="60" x14ac:dyDescent="0.25">
      <c r="A68" s="25" t="s">
        <v>1272</v>
      </c>
      <c r="B68" s="25" t="s">
        <v>1273</v>
      </c>
      <c r="C68" s="25" t="s">
        <v>1294</v>
      </c>
      <c r="D68" s="25">
        <v>299</v>
      </c>
      <c r="E68" s="25" t="s">
        <v>1295</v>
      </c>
      <c r="F68" s="25" t="s">
        <v>1296</v>
      </c>
      <c r="G68" s="25" t="s">
        <v>1297</v>
      </c>
      <c r="H68" s="33">
        <v>921.07</v>
      </c>
      <c r="I68" s="33">
        <v>0</v>
      </c>
      <c r="J68" s="33">
        <v>0</v>
      </c>
      <c r="K68" s="33">
        <v>921.07</v>
      </c>
      <c r="L68" s="33">
        <v>600</v>
      </c>
      <c r="M68" s="33">
        <v>1432.07</v>
      </c>
      <c r="N68" s="33">
        <v>2953.14</v>
      </c>
      <c r="O68" s="33">
        <v>2953.14</v>
      </c>
      <c r="P68" s="26">
        <v>45132</v>
      </c>
      <c r="Q68" s="25" t="s">
        <v>1298</v>
      </c>
      <c r="R68" s="26">
        <v>45149</v>
      </c>
      <c r="S68" s="25" t="s">
        <v>979</v>
      </c>
      <c r="T68" s="25" t="s">
        <v>1299</v>
      </c>
      <c r="U68" s="26">
        <v>45106</v>
      </c>
      <c r="V68" s="25" t="s">
        <v>1300</v>
      </c>
      <c r="W68" s="33">
        <v>697.1</v>
      </c>
      <c r="X68" s="33">
        <v>47.18</v>
      </c>
      <c r="Y68" s="33">
        <v>0</v>
      </c>
    </row>
    <row r="69" spans="1:25" ht="45" x14ac:dyDescent="0.25">
      <c r="A69" s="25" t="s">
        <v>1272</v>
      </c>
      <c r="B69" s="25" t="s">
        <v>1273</v>
      </c>
      <c r="C69" s="25" t="s">
        <v>1294</v>
      </c>
      <c r="D69" s="25">
        <v>299</v>
      </c>
      <c r="E69" s="25" t="s">
        <v>1301</v>
      </c>
      <c r="F69" s="25" t="s">
        <v>983</v>
      </c>
      <c r="G69" s="25" t="s">
        <v>983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235.12</v>
      </c>
      <c r="N69" s="33">
        <v>235.12</v>
      </c>
      <c r="O69" s="33">
        <v>235.12</v>
      </c>
      <c r="P69" s="26">
        <v>45166</v>
      </c>
      <c r="Q69" s="25" t="s">
        <v>1302</v>
      </c>
      <c r="R69" s="26">
        <v>45173</v>
      </c>
      <c r="S69" s="25" t="s">
        <v>979</v>
      </c>
      <c r="T69" s="25" t="s">
        <v>1299</v>
      </c>
      <c r="U69" s="26">
        <v>45106</v>
      </c>
      <c r="V69" s="25" t="s">
        <v>1303</v>
      </c>
      <c r="W69" s="33">
        <v>0</v>
      </c>
      <c r="X69" s="33">
        <v>0</v>
      </c>
      <c r="Y69" s="33">
        <v>0</v>
      </c>
    </row>
    <row r="70" spans="1:25" ht="45" x14ac:dyDescent="0.25">
      <c r="A70" s="25" t="s">
        <v>1304</v>
      </c>
      <c r="B70" s="25" t="s">
        <v>1305</v>
      </c>
      <c r="C70" s="25" t="s">
        <v>843</v>
      </c>
      <c r="D70" s="25" t="s">
        <v>974</v>
      </c>
      <c r="E70" s="25" t="s">
        <v>1306</v>
      </c>
      <c r="F70" s="25" t="s">
        <v>983</v>
      </c>
      <c r="G70" s="25" t="s">
        <v>1307</v>
      </c>
      <c r="H70" s="33">
        <v>0</v>
      </c>
      <c r="I70" s="33">
        <v>0</v>
      </c>
      <c r="J70" s="33">
        <v>0</v>
      </c>
      <c r="K70" s="33">
        <v>0</v>
      </c>
      <c r="L70" s="33">
        <v>600</v>
      </c>
      <c r="M70" s="33">
        <v>1902.48</v>
      </c>
      <c r="N70" s="33">
        <v>2502.48</v>
      </c>
      <c r="O70" s="33">
        <v>2502.48</v>
      </c>
      <c r="P70" s="26">
        <v>44981</v>
      </c>
      <c r="Q70" s="25" t="s">
        <v>1308</v>
      </c>
      <c r="R70" s="26">
        <v>45009</v>
      </c>
      <c r="S70" s="25" t="s">
        <v>979</v>
      </c>
      <c r="T70" s="25" t="s">
        <v>1309</v>
      </c>
      <c r="U70" s="26">
        <v>44953</v>
      </c>
      <c r="V70" s="25" t="s">
        <v>1310</v>
      </c>
      <c r="W70" s="33">
        <v>1001.55</v>
      </c>
      <c r="X70" s="33">
        <v>0</v>
      </c>
      <c r="Y70" s="33">
        <v>0</v>
      </c>
    </row>
    <row r="71" spans="1:25" ht="45" x14ac:dyDescent="0.25">
      <c r="A71" s="25" t="s">
        <v>1304</v>
      </c>
      <c r="B71" s="25" t="s">
        <v>1305</v>
      </c>
      <c r="C71" s="25" t="s">
        <v>843</v>
      </c>
      <c r="D71" s="25">
        <v>260</v>
      </c>
      <c r="E71" s="25" t="s">
        <v>1311</v>
      </c>
      <c r="F71" s="25" t="s">
        <v>983</v>
      </c>
      <c r="G71" s="25" t="s">
        <v>1312</v>
      </c>
      <c r="H71" s="33">
        <v>0</v>
      </c>
      <c r="I71" s="33">
        <v>0</v>
      </c>
      <c r="J71" s="33">
        <v>0</v>
      </c>
      <c r="K71" s="33">
        <v>0</v>
      </c>
      <c r="L71" s="33">
        <v>600</v>
      </c>
      <c r="M71" s="33">
        <v>1334.1</v>
      </c>
      <c r="N71" s="33">
        <v>1934.1</v>
      </c>
      <c r="O71" s="33">
        <v>1934.1</v>
      </c>
      <c r="P71" s="26">
        <v>44981</v>
      </c>
      <c r="Q71" s="25" t="s">
        <v>1308</v>
      </c>
      <c r="R71" s="26">
        <v>45009</v>
      </c>
      <c r="S71" s="25" t="s">
        <v>979</v>
      </c>
      <c r="T71" s="25" t="s">
        <v>1309</v>
      </c>
      <c r="U71" s="26">
        <v>44953</v>
      </c>
      <c r="V71" s="25" t="s">
        <v>1313</v>
      </c>
      <c r="W71" s="33">
        <v>1001.54</v>
      </c>
      <c r="X71" s="33">
        <v>0</v>
      </c>
      <c r="Y71" s="33">
        <v>0</v>
      </c>
    </row>
    <row r="72" spans="1:25" ht="45" x14ac:dyDescent="0.25">
      <c r="A72" s="25" t="s">
        <v>1304</v>
      </c>
      <c r="B72" s="25" t="s">
        <v>1305</v>
      </c>
      <c r="C72" s="25" t="s">
        <v>847</v>
      </c>
      <c r="D72" s="25">
        <v>275</v>
      </c>
      <c r="E72" s="25" t="s">
        <v>1314</v>
      </c>
      <c r="F72" s="25" t="s">
        <v>1315</v>
      </c>
      <c r="G72" s="25" t="s">
        <v>1316</v>
      </c>
      <c r="H72" s="33">
        <v>1832.04</v>
      </c>
      <c r="I72" s="33">
        <v>0</v>
      </c>
      <c r="J72" s="33">
        <v>0</v>
      </c>
      <c r="K72" s="33">
        <v>1832.04</v>
      </c>
      <c r="L72" s="33">
        <v>600</v>
      </c>
      <c r="M72" s="33">
        <v>2260.09</v>
      </c>
      <c r="N72" s="33">
        <v>4692.13</v>
      </c>
      <c r="O72" s="33">
        <v>4692.13</v>
      </c>
      <c r="P72" s="26">
        <v>44981</v>
      </c>
      <c r="Q72" s="25" t="s">
        <v>1308</v>
      </c>
      <c r="R72" s="26">
        <v>45009</v>
      </c>
      <c r="S72" s="25" t="s">
        <v>979</v>
      </c>
      <c r="T72" s="25" t="s">
        <v>1317</v>
      </c>
      <c r="U72" s="26">
        <v>44960</v>
      </c>
      <c r="V72" s="25" t="s">
        <v>1318</v>
      </c>
      <c r="W72" s="33">
        <v>1244.57</v>
      </c>
      <c r="X72" s="33">
        <v>100.99</v>
      </c>
      <c r="Y72" s="33">
        <v>0</v>
      </c>
    </row>
    <row r="73" spans="1:25" ht="30" x14ac:dyDescent="0.25">
      <c r="A73" s="25" t="s">
        <v>1304</v>
      </c>
      <c r="B73" s="25" t="s">
        <v>1305</v>
      </c>
      <c r="C73" s="25" t="s">
        <v>845</v>
      </c>
      <c r="D73" s="25">
        <v>262</v>
      </c>
      <c r="E73" s="25" t="s">
        <v>1319</v>
      </c>
      <c r="F73" s="25" t="s">
        <v>1320</v>
      </c>
      <c r="G73" s="25" t="s">
        <v>1321</v>
      </c>
      <c r="H73" s="33">
        <v>776.87</v>
      </c>
      <c r="I73" s="33">
        <v>0</v>
      </c>
      <c r="J73" s="33">
        <v>0</v>
      </c>
      <c r="K73" s="33">
        <v>776.87</v>
      </c>
      <c r="L73" s="33">
        <v>600</v>
      </c>
      <c r="M73" s="33">
        <v>1866.69</v>
      </c>
      <c r="N73" s="33">
        <v>3243.56</v>
      </c>
      <c r="O73" s="33">
        <v>3243.56</v>
      </c>
      <c r="P73" s="26">
        <v>45022</v>
      </c>
      <c r="Q73" s="25" t="s">
        <v>1322</v>
      </c>
      <c r="R73" s="26">
        <v>45042</v>
      </c>
      <c r="S73" s="25" t="s">
        <v>979</v>
      </c>
      <c r="T73" s="25" t="s">
        <v>1323</v>
      </c>
      <c r="U73" s="26">
        <v>44985</v>
      </c>
      <c r="V73" s="25" t="s">
        <v>1324</v>
      </c>
      <c r="W73" s="33">
        <v>1053.78</v>
      </c>
      <c r="X73" s="33">
        <v>71.37</v>
      </c>
      <c r="Y73" s="33">
        <v>0</v>
      </c>
    </row>
    <row r="74" spans="1:25" ht="45" x14ac:dyDescent="0.25">
      <c r="A74" s="25" t="s">
        <v>1304</v>
      </c>
      <c r="B74" s="25" t="s">
        <v>1305</v>
      </c>
      <c r="C74" s="25" t="s">
        <v>861</v>
      </c>
      <c r="D74" s="25">
        <v>355</v>
      </c>
      <c r="E74" s="25" t="s">
        <v>1325</v>
      </c>
      <c r="F74" s="25" t="s">
        <v>1320</v>
      </c>
      <c r="G74" s="25" t="s">
        <v>1326</v>
      </c>
      <c r="H74" s="33">
        <v>7236.5</v>
      </c>
      <c r="I74" s="33">
        <v>0</v>
      </c>
      <c r="J74" s="33">
        <v>0</v>
      </c>
      <c r="K74" s="33">
        <v>7236.5</v>
      </c>
      <c r="L74" s="33">
        <v>600</v>
      </c>
      <c r="M74" s="33">
        <v>2301.9899999999998</v>
      </c>
      <c r="N74" s="33">
        <v>10138.49</v>
      </c>
      <c r="O74" s="33">
        <v>10138.49</v>
      </c>
      <c r="P74" s="26">
        <v>45022</v>
      </c>
      <c r="Q74" s="25">
        <v>801383</v>
      </c>
      <c r="R74" s="26">
        <v>45042</v>
      </c>
      <c r="S74" s="25" t="s">
        <v>979</v>
      </c>
      <c r="T74" s="25" t="s">
        <v>1327</v>
      </c>
      <c r="U74" s="26">
        <v>44981</v>
      </c>
      <c r="V74" s="25" t="s">
        <v>1328</v>
      </c>
      <c r="W74" s="33">
        <v>1165.6099999999999</v>
      </c>
      <c r="X74" s="33">
        <v>464.25</v>
      </c>
      <c r="Y74" s="33">
        <v>0</v>
      </c>
    </row>
    <row r="75" spans="1:25" ht="30" x14ac:dyDescent="0.25">
      <c r="A75" s="25" t="s">
        <v>1304</v>
      </c>
      <c r="B75" s="25" t="s">
        <v>1305</v>
      </c>
      <c r="C75" s="25" t="s">
        <v>851</v>
      </c>
      <c r="D75" s="25">
        <v>111</v>
      </c>
      <c r="E75" s="25" t="s">
        <v>1329</v>
      </c>
      <c r="F75" s="25" t="s">
        <v>1330</v>
      </c>
      <c r="G75" s="25" t="s">
        <v>1331</v>
      </c>
      <c r="H75" s="33">
        <v>4366.51</v>
      </c>
      <c r="I75" s="33">
        <v>0</v>
      </c>
      <c r="J75" s="33">
        <v>0</v>
      </c>
      <c r="K75" s="33">
        <v>4366.51</v>
      </c>
      <c r="L75" s="33">
        <v>600</v>
      </c>
      <c r="M75" s="33">
        <v>3417.03</v>
      </c>
      <c r="N75" s="33">
        <v>8383.5400000000009</v>
      </c>
      <c r="O75" s="33">
        <v>8383.5400000000009</v>
      </c>
      <c r="P75" s="26">
        <v>45071</v>
      </c>
      <c r="Q75" s="25" t="s">
        <v>1332</v>
      </c>
      <c r="R75" s="26">
        <v>45090</v>
      </c>
      <c r="S75" s="25" t="s">
        <v>979</v>
      </c>
      <c r="T75" s="25" t="s">
        <v>1333</v>
      </c>
      <c r="U75" s="26">
        <v>45048</v>
      </c>
      <c r="V75" s="25" t="s">
        <v>1334</v>
      </c>
      <c r="W75" s="33">
        <v>1653.83</v>
      </c>
      <c r="X75" s="33">
        <v>1108.9100000000001</v>
      </c>
      <c r="Y75" s="33">
        <v>0</v>
      </c>
    </row>
    <row r="76" spans="1:25" ht="45" x14ac:dyDescent="0.25">
      <c r="A76" s="25" t="s">
        <v>1304</v>
      </c>
      <c r="B76" s="25" t="s">
        <v>1305</v>
      </c>
      <c r="C76" s="25" t="s">
        <v>855</v>
      </c>
      <c r="D76" s="25">
        <v>93</v>
      </c>
      <c r="E76" s="25" t="s">
        <v>1335</v>
      </c>
      <c r="F76" s="25" t="s">
        <v>1336</v>
      </c>
      <c r="G76" s="25" t="s">
        <v>1337</v>
      </c>
      <c r="H76" s="33">
        <v>3133.92</v>
      </c>
      <c r="I76" s="33">
        <v>2076.54</v>
      </c>
      <c r="J76" s="33">
        <v>0</v>
      </c>
      <c r="K76" s="33">
        <v>5210.46</v>
      </c>
      <c r="L76" s="33">
        <v>600</v>
      </c>
      <c r="M76" s="33">
        <v>3615.43</v>
      </c>
      <c r="N76" s="33">
        <v>9425.89</v>
      </c>
      <c r="O76" s="33">
        <v>9425.89</v>
      </c>
      <c r="P76" s="26">
        <v>45103</v>
      </c>
      <c r="Q76" s="25" t="s">
        <v>1338</v>
      </c>
      <c r="R76" s="26">
        <v>45118</v>
      </c>
      <c r="S76" s="25" t="s">
        <v>979</v>
      </c>
      <c r="T76" s="25" t="s">
        <v>1339</v>
      </c>
      <c r="U76" s="26">
        <v>45078</v>
      </c>
      <c r="V76" s="25" t="s">
        <v>1535</v>
      </c>
      <c r="W76" s="33">
        <v>1689.94</v>
      </c>
      <c r="X76" s="33">
        <v>692.27</v>
      </c>
      <c r="Y76" s="33">
        <v>0</v>
      </c>
    </row>
    <row r="77" spans="1:25" ht="45" x14ac:dyDescent="0.25">
      <c r="A77" s="25" t="s">
        <v>1304</v>
      </c>
      <c r="B77" s="25" t="s">
        <v>1305</v>
      </c>
      <c r="C77" s="25" t="s">
        <v>855</v>
      </c>
      <c r="D77" s="25">
        <v>93</v>
      </c>
      <c r="E77" s="25" t="s">
        <v>1340</v>
      </c>
      <c r="F77" s="25" t="s">
        <v>983</v>
      </c>
      <c r="G77" s="25" t="s">
        <v>1341</v>
      </c>
      <c r="H77" s="33">
        <v>0</v>
      </c>
      <c r="I77" s="33">
        <v>0</v>
      </c>
      <c r="J77" s="33">
        <v>0</v>
      </c>
      <c r="K77" s="33">
        <v>0</v>
      </c>
      <c r="L77" s="33">
        <v>600</v>
      </c>
      <c r="M77" s="33">
        <v>1890.07</v>
      </c>
      <c r="N77" s="33">
        <v>2490.0700000000002</v>
      </c>
      <c r="O77" s="33">
        <v>2490.0700000000002</v>
      </c>
      <c r="P77" s="26">
        <v>45166</v>
      </c>
      <c r="Q77" s="25" t="s">
        <v>1342</v>
      </c>
      <c r="R77" s="26">
        <v>45173</v>
      </c>
      <c r="S77" s="25" t="s">
        <v>979</v>
      </c>
      <c r="T77" s="25" t="s">
        <v>1339</v>
      </c>
      <c r="U77" s="26">
        <v>45078</v>
      </c>
      <c r="V77" s="25" t="s">
        <v>1343</v>
      </c>
      <c r="W77" s="33">
        <v>1002.26</v>
      </c>
      <c r="X77" s="33">
        <v>0</v>
      </c>
      <c r="Y77" s="33">
        <v>0</v>
      </c>
    </row>
    <row r="78" spans="1:25" ht="45" x14ac:dyDescent="0.25">
      <c r="A78" s="25" t="s">
        <v>1304</v>
      </c>
      <c r="B78" s="25" t="s">
        <v>1305</v>
      </c>
      <c r="C78" s="25" t="s">
        <v>1344</v>
      </c>
      <c r="D78" s="25">
        <v>156</v>
      </c>
      <c r="E78" s="25" t="s">
        <v>1345</v>
      </c>
      <c r="F78" s="25" t="s">
        <v>1346</v>
      </c>
      <c r="G78" s="25" t="s">
        <v>1347</v>
      </c>
      <c r="H78" s="33">
        <v>3351.22</v>
      </c>
      <c r="I78" s="33">
        <v>0</v>
      </c>
      <c r="J78" s="33">
        <v>0</v>
      </c>
      <c r="K78" s="33">
        <v>3351.22</v>
      </c>
      <c r="L78" s="33">
        <v>600</v>
      </c>
      <c r="M78" s="33">
        <v>3172.37</v>
      </c>
      <c r="N78" s="33">
        <v>7123.59</v>
      </c>
      <c r="O78" s="33">
        <v>7123.59</v>
      </c>
      <c r="P78" s="26">
        <v>45166</v>
      </c>
      <c r="Q78" s="25" t="s">
        <v>1348</v>
      </c>
      <c r="R78" s="26">
        <v>45173</v>
      </c>
      <c r="S78" s="25" t="s">
        <v>979</v>
      </c>
      <c r="T78" s="25" t="s">
        <v>1349</v>
      </c>
      <c r="U78" s="26">
        <v>45103</v>
      </c>
      <c r="V78" s="25" t="s">
        <v>1350</v>
      </c>
      <c r="W78" s="33">
        <v>1599.78</v>
      </c>
      <c r="X78" s="33">
        <v>569.67999999999995</v>
      </c>
      <c r="Y78" s="33">
        <v>0</v>
      </c>
    </row>
    <row r="79" spans="1:25" ht="45" x14ac:dyDescent="0.25">
      <c r="A79" s="25" t="s">
        <v>1304</v>
      </c>
      <c r="B79" s="25" t="s">
        <v>1305</v>
      </c>
      <c r="C79" s="25" t="s">
        <v>864</v>
      </c>
      <c r="D79" s="25">
        <v>172</v>
      </c>
      <c r="E79" s="25" t="s">
        <v>1351</v>
      </c>
      <c r="F79" s="25" t="s">
        <v>983</v>
      </c>
      <c r="G79" s="25" t="s">
        <v>1352</v>
      </c>
      <c r="H79" s="33">
        <v>0</v>
      </c>
      <c r="I79" s="33">
        <v>0</v>
      </c>
      <c r="J79" s="33">
        <v>0</v>
      </c>
      <c r="K79" s="33">
        <v>0</v>
      </c>
      <c r="L79" s="33">
        <v>600</v>
      </c>
      <c r="M79" s="33">
        <v>1500.03</v>
      </c>
      <c r="N79" s="33">
        <v>2100.0300000000002</v>
      </c>
      <c r="O79" s="33">
        <v>2100.0300000000002</v>
      </c>
      <c r="P79" s="26">
        <v>45166</v>
      </c>
      <c r="Q79" s="25" t="s">
        <v>1342</v>
      </c>
      <c r="R79" s="26">
        <v>45173</v>
      </c>
      <c r="S79" s="25" t="s">
        <v>979</v>
      </c>
      <c r="T79" s="25" t="s">
        <v>1520</v>
      </c>
      <c r="U79" s="26">
        <v>45148</v>
      </c>
      <c r="V79" s="25" t="s">
        <v>1353</v>
      </c>
      <c r="W79" s="33">
        <v>1195.8</v>
      </c>
      <c r="X79" s="33">
        <v>0</v>
      </c>
      <c r="Y79" s="33">
        <v>0</v>
      </c>
    </row>
    <row r="80" spans="1:25" ht="45" x14ac:dyDescent="0.25">
      <c r="A80" s="25" t="s">
        <v>1304</v>
      </c>
      <c r="B80" s="25" t="s">
        <v>1305</v>
      </c>
      <c r="C80" s="25" t="s">
        <v>839</v>
      </c>
      <c r="D80" s="25">
        <v>165</v>
      </c>
      <c r="E80" s="25" t="s">
        <v>1354</v>
      </c>
      <c r="F80" s="25" t="s">
        <v>1355</v>
      </c>
      <c r="G80" s="25" t="s">
        <v>1356</v>
      </c>
      <c r="H80" s="33">
        <v>739.77</v>
      </c>
      <c r="I80" s="33">
        <v>0</v>
      </c>
      <c r="J80" s="33">
        <v>0</v>
      </c>
      <c r="K80" s="33">
        <v>739.77</v>
      </c>
      <c r="L80" s="33">
        <v>600</v>
      </c>
      <c r="M80" s="33">
        <v>1876.02</v>
      </c>
      <c r="N80" s="33">
        <v>3215.79</v>
      </c>
      <c r="O80" s="33">
        <v>3215.79</v>
      </c>
      <c r="P80" s="26">
        <v>45202</v>
      </c>
      <c r="Q80" s="25" t="s">
        <v>1357</v>
      </c>
      <c r="R80" s="26">
        <v>45209</v>
      </c>
      <c r="S80" s="25" t="s">
        <v>979</v>
      </c>
      <c r="T80" s="25" t="s">
        <v>1614</v>
      </c>
      <c r="U80" s="26">
        <v>45173</v>
      </c>
      <c r="V80" s="25" t="s">
        <v>1358</v>
      </c>
      <c r="W80" s="33">
        <v>1068.31</v>
      </c>
      <c r="X80" s="33">
        <v>90.89</v>
      </c>
      <c r="Y80" s="33">
        <v>0</v>
      </c>
    </row>
    <row r="81" spans="1:25" ht="45" x14ac:dyDescent="0.25">
      <c r="A81" s="25" t="s">
        <v>1304</v>
      </c>
      <c r="B81" s="25" t="s">
        <v>1305</v>
      </c>
      <c r="C81" s="25" t="s">
        <v>836</v>
      </c>
      <c r="D81" s="25">
        <v>163</v>
      </c>
      <c r="E81" s="25" t="s">
        <v>1359</v>
      </c>
      <c r="F81" s="25" t="s">
        <v>983</v>
      </c>
      <c r="G81" s="25" t="s">
        <v>1360</v>
      </c>
      <c r="H81" s="33">
        <v>0</v>
      </c>
      <c r="I81" s="33">
        <v>0</v>
      </c>
      <c r="J81" s="33">
        <v>0</v>
      </c>
      <c r="K81" s="33">
        <v>0</v>
      </c>
      <c r="L81" s="33">
        <v>600</v>
      </c>
      <c r="M81" s="33">
        <v>1575.26</v>
      </c>
      <c r="N81" s="33">
        <v>2175.2600000000002</v>
      </c>
      <c r="O81" s="33">
        <v>2175.2600000000002</v>
      </c>
      <c r="P81" s="26">
        <v>45218</v>
      </c>
      <c r="Q81" s="25" t="s">
        <v>1361</v>
      </c>
      <c r="R81" s="26">
        <v>45233</v>
      </c>
      <c r="S81" s="25" t="s">
        <v>979</v>
      </c>
      <c r="T81" s="25" t="s">
        <v>1362</v>
      </c>
      <c r="U81" s="26">
        <v>45117</v>
      </c>
      <c r="V81" s="25" t="s">
        <v>1363</v>
      </c>
      <c r="W81" s="33">
        <v>1000.23</v>
      </c>
      <c r="X81" s="33">
        <v>0</v>
      </c>
      <c r="Y81" s="33">
        <v>0</v>
      </c>
    </row>
    <row r="82" spans="1:25" ht="45" x14ac:dyDescent="0.25">
      <c r="A82" s="25" t="s">
        <v>1304</v>
      </c>
      <c r="B82" s="25" t="s">
        <v>1305</v>
      </c>
      <c r="C82" s="25" t="s">
        <v>859</v>
      </c>
      <c r="D82" s="25">
        <v>134</v>
      </c>
      <c r="E82" s="25" t="s">
        <v>1364</v>
      </c>
      <c r="F82" s="25" t="s">
        <v>983</v>
      </c>
      <c r="G82" s="25" t="s">
        <v>1365</v>
      </c>
      <c r="H82" s="33">
        <v>0</v>
      </c>
      <c r="I82" s="33">
        <v>0</v>
      </c>
      <c r="J82" s="33">
        <v>0</v>
      </c>
      <c r="K82" s="33">
        <v>0</v>
      </c>
      <c r="L82" s="33">
        <v>600</v>
      </c>
      <c r="M82" s="33">
        <v>1280.95</v>
      </c>
      <c r="N82" s="33">
        <v>1880.95</v>
      </c>
      <c r="O82" s="33">
        <v>1880.95</v>
      </c>
      <c r="P82" s="26">
        <v>45218</v>
      </c>
      <c r="Q82" s="25" t="s">
        <v>1361</v>
      </c>
      <c r="R82" s="26">
        <v>45233</v>
      </c>
      <c r="S82" s="25" t="s">
        <v>979</v>
      </c>
      <c r="T82" s="25" t="s">
        <v>1366</v>
      </c>
      <c r="U82" s="26">
        <v>45114</v>
      </c>
      <c r="V82" s="25" t="s">
        <v>1367</v>
      </c>
      <c r="W82" s="33">
        <v>684.72</v>
      </c>
      <c r="X82" s="33">
        <v>0</v>
      </c>
      <c r="Y82" s="33">
        <v>0</v>
      </c>
    </row>
    <row r="83" spans="1:25" ht="90" x14ac:dyDescent="0.25">
      <c r="A83" s="25" t="s">
        <v>1368</v>
      </c>
      <c r="B83" s="25" t="s">
        <v>1369</v>
      </c>
      <c r="C83" s="25" t="s">
        <v>788</v>
      </c>
      <c r="D83" s="25" t="s">
        <v>974</v>
      </c>
      <c r="E83" s="25" t="s">
        <v>1370</v>
      </c>
      <c r="F83" s="25" t="s">
        <v>1371</v>
      </c>
      <c r="G83" s="25" t="s">
        <v>1372</v>
      </c>
      <c r="H83" s="33">
        <v>14737.93</v>
      </c>
      <c r="I83" s="33">
        <v>0</v>
      </c>
      <c r="J83" s="33">
        <v>0</v>
      </c>
      <c r="K83" s="33">
        <v>14737.93</v>
      </c>
      <c r="L83" s="33">
        <v>600</v>
      </c>
      <c r="M83" s="33">
        <v>11713.81</v>
      </c>
      <c r="N83" s="33">
        <v>27051.74</v>
      </c>
      <c r="O83" s="33">
        <v>27051.74</v>
      </c>
      <c r="P83" s="26">
        <v>45092</v>
      </c>
      <c r="Q83" s="238">
        <v>802508</v>
      </c>
      <c r="R83" s="239">
        <v>45112</v>
      </c>
      <c r="S83" s="25" t="s">
        <v>979</v>
      </c>
      <c r="T83" s="25" t="s">
        <v>1373</v>
      </c>
      <c r="U83" s="26">
        <v>45078</v>
      </c>
      <c r="V83" s="25" t="s">
        <v>1531</v>
      </c>
      <c r="W83" s="33">
        <v>9931.6</v>
      </c>
      <c r="X83" s="33">
        <v>1128.44</v>
      </c>
      <c r="Y83" s="33">
        <v>0</v>
      </c>
    </row>
    <row r="84" spans="1:25" ht="60" x14ac:dyDescent="0.25">
      <c r="A84" s="25" t="s">
        <v>1374</v>
      </c>
      <c r="B84" s="25" t="s">
        <v>1375</v>
      </c>
      <c r="C84" s="25" t="s">
        <v>1376</v>
      </c>
      <c r="D84" s="25" t="s">
        <v>974</v>
      </c>
      <c r="E84" s="25" t="s">
        <v>1377</v>
      </c>
      <c r="F84" s="25" t="s">
        <v>1378</v>
      </c>
      <c r="G84" s="25" t="s">
        <v>1379</v>
      </c>
      <c r="H84" s="33">
        <v>0</v>
      </c>
      <c r="I84" s="33">
        <v>0</v>
      </c>
      <c r="J84" s="33">
        <v>0</v>
      </c>
      <c r="K84" s="33">
        <v>0</v>
      </c>
      <c r="L84" s="33">
        <v>600</v>
      </c>
      <c r="M84" s="33">
        <v>35776.49</v>
      </c>
      <c r="N84" s="33">
        <v>36376.49</v>
      </c>
      <c r="O84" s="33">
        <v>36376.49</v>
      </c>
      <c r="P84" s="26">
        <v>44944</v>
      </c>
      <c r="Q84" s="25" t="s">
        <v>1380</v>
      </c>
      <c r="R84" s="26">
        <v>44998</v>
      </c>
      <c r="S84" s="25" t="s">
        <v>979</v>
      </c>
      <c r="T84" s="25" t="s">
        <v>1381</v>
      </c>
      <c r="U84" s="26">
        <v>44914</v>
      </c>
      <c r="V84" s="25" t="s">
        <v>1532</v>
      </c>
      <c r="W84" s="33">
        <v>21627.17</v>
      </c>
      <c r="X84" s="33">
        <v>0</v>
      </c>
      <c r="Y84" s="33">
        <v>9593.76</v>
      </c>
    </row>
    <row r="85" spans="1:25" ht="45" x14ac:dyDescent="0.25">
      <c r="A85" s="25" t="s">
        <v>1374</v>
      </c>
      <c r="B85" s="25" t="s">
        <v>1375</v>
      </c>
      <c r="C85" s="25" t="s">
        <v>1376</v>
      </c>
      <c r="D85" s="25">
        <v>1743</v>
      </c>
      <c r="E85" s="25" t="s">
        <v>1382</v>
      </c>
      <c r="F85" s="25" t="s">
        <v>1383</v>
      </c>
      <c r="G85" s="25" t="s">
        <v>1384</v>
      </c>
      <c r="H85" s="33">
        <v>0</v>
      </c>
      <c r="I85" s="33">
        <v>0</v>
      </c>
      <c r="J85" s="33">
        <v>0</v>
      </c>
      <c r="K85" s="33">
        <v>0</v>
      </c>
      <c r="L85" s="33">
        <v>600</v>
      </c>
      <c r="M85" s="33">
        <v>63258.400000000001</v>
      </c>
      <c r="N85" s="33">
        <v>63858.400000000001</v>
      </c>
      <c r="O85" s="33">
        <v>63858.400000000001</v>
      </c>
      <c r="P85" s="26">
        <v>44981</v>
      </c>
      <c r="Q85" s="25" t="s">
        <v>1380</v>
      </c>
      <c r="R85" s="26">
        <v>44998</v>
      </c>
      <c r="S85" s="25" t="s">
        <v>979</v>
      </c>
      <c r="T85" s="25" t="s">
        <v>1381</v>
      </c>
      <c r="U85" s="26">
        <v>44914</v>
      </c>
      <c r="V85" s="25" t="s">
        <v>1385</v>
      </c>
      <c r="W85" s="33">
        <v>36802.67</v>
      </c>
      <c r="X85" s="33">
        <v>0</v>
      </c>
      <c r="Y85" s="33">
        <v>19191.54</v>
      </c>
    </row>
    <row r="86" spans="1:25" ht="75" x14ac:dyDescent="0.25">
      <c r="A86" s="25" t="s">
        <v>1374</v>
      </c>
      <c r="B86" s="25" t="s">
        <v>1375</v>
      </c>
      <c r="C86" s="25" t="s">
        <v>913</v>
      </c>
      <c r="D86" s="25">
        <v>765</v>
      </c>
      <c r="E86" s="25" t="s">
        <v>1386</v>
      </c>
      <c r="F86" s="25" t="s">
        <v>1387</v>
      </c>
      <c r="G86" s="25" t="s">
        <v>1388</v>
      </c>
      <c r="H86" s="33">
        <v>24213.200000000001</v>
      </c>
      <c r="I86" s="33">
        <v>0</v>
      </c>
      <c r="J86" s="33">
        <v>0</v>
      </c>
      <c r="K86" s="33">
        <v>24213.200000000001</v>
      </c>
      <c r="L86" s="33">
        <v>600</v>
      </c>
      <c r="M86" s="33">
        <v>25498.880000000001</v>
      </c>
      <c r="N86" s="33">
        <v>50312.08</v>
      </c>
      <c r="O86" s="33">
        <v>50312.08</v>
      </c>
      <c r="P86" s="26">
        <v>44981</v>
      </c>
      <c r="Q86" s="25" t="s">
        <v>1380</v>
      </c>
      <c r="R86" s="26">
        <v>44998</v>
      </c>
      <c r="S86" s="25" t="s">
        <v>979</v>
      </c>
      <c r="T86" s="25" t="s">
        <v>1009</v>
      </c>
      <c r="U86" s="26">
        <v>44958</v>
      </c>
      <c r="V86" s="25" t="s">
        <v>1389</v>
      </c>
      <c r="W86" s="33">
        <v>12087.98</v>
      </c>
      <c r="X86" s="33">
        <v>3182.57</v>
      </c>
      <c r="Y86" s="33">
        <v>9087.18</v>
      </c>
    </row>
    <row r="87" spans="1:25" ht="60" x14ac:dyDescent="0.25">
      <c r="A87" s="25" t="s">
        <v>1374</v>
      </c>
      <c r="B87" s="25" t="s">
        <v>1375</v>
      </c>
      <c r="C87" s="25" t="s">
        <v>1376</v>
      </c>
      <c r="D87" s="25">
        <v>1743</v>
      </c>
      <c r="E87" s="25" t="s">
        <v>1390</v>
      </c>
      <c r="F87" s="25" t="s">
        <v>1391</v>
      </c>
      <c r="G87" s="25" t="s">
        <v>1392</v>
      </c>
      <c r="H87" s="33">
        <v>0</v>
      </c>
      <c r="I87" s="33">
        <v>0</v>
      </c>
      <c r="J87" s="33">
        <v>0</v>
      </c>
      <c r="K87" s="33">
        <v>0</v>
      </c>
      <c r="L87" s="33">
        <v>600</v>
      </c>
      <c r="M87" s="33">
        <v>50913.05</v>
      </c>
      <c r="N87" s="33">
        <v>51513.05</v>
      </c>
      <c r="O87" s="33">
        <v>51513.05</v>
      </c>
      <c r="P87" s="26">
        <v>45034</v>
      </c>
      <c r="Q87" s="25" t="s">
        <v>1393</v>
      </c>
      <c r="R87" s="26">
        <v>45049</v>
      </c>
      <c r="S87" s="25" t="s">
        <v>979</v>
      </c>
      <c r="T87" s="25" t="s">
        <v>1381</v>
      </c>
      <c r="U87" s="26">
        <v>44914</v>
      </c>
      <c r="V87" s="25" t="s">
        <v>1394</v>
      </c>
      <c r="W87" s="33">
        <v>27909.24</v>
      </c>
      <c r="X87" s="33">
        <v>0</v>
      </c>
      <c r="Y87" s="33">
        <v>15834.69</v>
      </c>
    </row>
    <row r="88" spans="1:25" ht="45" x14ac:dyDescent="0.25">
      <c r="A88" s="25" t="s">
        <v>1374</v>
      </c>
      <c r="B88" s="25" t="s">
        <v>1375</v>
      </c>
      <c r="C88" s="25" t="s">
        <v>965</v>
      </c>
      <c r="D88" s="25">
        <v>634</v>
      </c>
      <c r="E88" s="25" t="s">
        <v>1395</v>
      </c>
      <c r="F88" s="25" t="s">
        <v>1396</v>
      </c>
      <c r="G88" s="25" t="s">
        <v>1397</v>
      </c>
      <c r="H88" s="33">
        <v>0</v>
      </c>
      <c r="I88" s="33">
        <v>0</v>
      </c>
      <c r="J88" s="33">
        <v>0</v>
      </c>
      <c r="K88" s="33">
        <v>0</v>
      </c>
      <c r="L88" s="33">
        <v>600</v>
      </c>
      <c r="M88" s="33">
        <v>39878.19</v>
      </c>
      <c r="N88" s="33">
        <v>40478.19</v>
      </c>
      <c r="O88" s="33">
        <v>40478.19</v>
      </c>
      <c r="P88" s="26">
        <v>45054</v>
      </c>
      <c r="Q88" s="25" t="s">
        <v>1398</v>
      </c>
      <c r="R88" s="26">
        <v>45079</v>
      </c>
      <c r="S88" s="25" t="s">
        <v>979</v>
      </c>
      <c r="T88" s="25" t="s">
        <v>1399</v>
      </c>
      <c r="U88" s="26">
        <v>45016</v>
      </c>
      <c r="V88" s="25" t="s">
        <v>1400</v>
      </c>
      <c r="W88" s="33">
        <v>1245.1300000000001</v>
      </c>
      <c r="X88" s="33">
        <v>561.16999999999996</v>
      </c>
      <c r="Y88" s="33">
        <v>0</v>
      </c>
    </row>
    <row r="89" spans="1:25" ht="60" x14ac:dyDescent="0.25">
      <c r="A89" s="25" t="s">
        <v>1374</v>
      </c>
      <c r="B89" s="25" t="s">
        <v>1375</v>
      </c>
      <c r="C89" s="25" t="s">
        <v>961</v>
      </c>
      <c r="D89" s="25">
        <v>633</v>
      </c>
      <c r="E89" s="25" t="s">
        <v>1401</v>
      </c>
      <c r="F89" s="25" t="s">
        <v>983</v>
      </c>
      <c r="G89" s="25" t="s">
        <v>1402</v>
      </c>
      <c r="H89" s="33">
        <v>0</v>
      </c>
      <c r="I89" s="33">
        <v>0</v>
      </c>
      <c r="J89" s="33">
        <v>0</v>
      </c>
      <c r="K89" s="33">
        <v>0</v>
      </c>
      <c r="L89" s="33">
        <v>600</v>
      </c>
      <c r="M89" s="33">
        <v>3696.29</v>
      </c>
      <c r="N89" s="33">
        <v>4296.29</v>
      </c>
      <c r="O89" s="33">
        <v>4296.6899999999996</v>
      </c>
      <c r="P89" s="26">
        <v>45054</v>
      </c>
      <c r="Q89" s="25" t="s">
        <v>1398</v>
      </c>
      <c r="R89" s="26">
        <v>45079</v>
      </c>
      <c r="S89" s="25" t="s">
        <v>979</v>
      </c>
      <c r="T89" s="25" t="s">
        <v>1403</v>
      </c>
      <c r="U89" s="26">
        <v>44999</v>
      </c>
      <c r="V89" s="25" t="s">
        <v>1404</v>
      </c>
      <c r="W89" s="33">
        <v>747.06</v>
      </c>
      <c r="X89" s="33">
        <v>129.9</v>
      </c>
      <c r="Y89" s="33">
        <v>0</v>
      </c>
    </row>
    <row r="90" spans="1:25" ht="75" x14ac:dyDescent="0.25">
      <c r="A90" s="25" t="s">
        <v>1374</v>
      </c>
      <c r="B90" s="25" t="s">
        <v>1375</v>
      </c>
      <c r="C90" s="25" t="s">
        <v>959</v>
      </c>
      <c r="D90" s="25">
        <v>3116</v>
      </c>
      <c r="E90" s="25" t="s">
        <v>1405</v>
      </c>
      <c r="F90" s="25" t="s">
        <v>1406</v>
      </c>
      <c r="G90" s="25" t="s">
        <v>1407</v>
      </c>
      <c r="H90" s="33">
        <v>19375.2</v>
      </c>
      <c r="I90" s="33">
        <v>0</v>
      </c>
      <c r="J90" s="33">
        <v>0</v>
      </c>
      <c r="K90" s="33">
        <v>19375.2</v>
      </c>
      <c r="L90" s="33">
        <v>600</v>
      </c>
      <c r="M90" s="33">
        <v>24591.41</v>
      </c>
      <c r="N90" s="33">
        <v>44566.61</v>
      </c>
      <c r="O90" s="33">
        <v>44566.61</v>
      </c>
      <c r="P90" s="26">
        <v>45104</v>
      </c>
      <c r="Q90" s="25" t="s">
        <v>1408</v>
      </c>
      <c r="R90" s="26">
        <v>45118</v>
      </c>
      <c r="S90" s="25" t="s">
        <v>979</v>
      </c>
      <c r="T90" s="25" t="s">
        <v>1409</v>
      </c>
      <c r="U90" s="26">
        <v>45070</v>
      </c>
      <c r="V90" s="25" t="s">
        <v>1533</v>
      </c>
      <c r="W90" s="33">
        <v>8191.05</v>
      </c>
      <c r="X90" s="33">
        <v>1961.57</v>
      </c>
      <c r="Y90" s="33">
        <v>13051.22</v>
      </c>
    </row>
    <row r="91" spans="1:25" ht="60" x14ac:dyDescent="0.25">
      <c r="A91" s="25" t="s">
        <v>1374</v>
      </c>
      <c r="B91" s="25" t="s">
        <v>1375</v>
      </c>
      <c r="C91" s="25" t="s">
        <v>959</v>
      </c>
      <c r="D91" s="25">
        <v>3116</v>
      </c>
      <c r="E91" s="25" t="s">
        <v>1410</v>
      </c>
      <c r="F91" s="25" t="s">
        <v>983</v>
      </c>
      <c r="G91" s="25" t="s">
        <v>1411</v>
      </c>
      <c r="H91" s="33">
        <v>19375.2</v>
      </c>
      <c r="I91" s="33">
        <v>0</v>
      </c>
      <c r="J91" s="33">
        <v>0</v>
      </c>
      <c r="K91" s="33">
        <v>19375.2</v>
      </c>
      <c r="L91" s="33">
        <v>600</v>
      </c>
      <c r="M91" s="33">
        <v>16051.89</v>
      </c>
      <c r="N91" s="33">
        <v>36027.089999999997</v>
      </c>
      <c r="O91" s="33">
        <v>36027.089999999997</v>
      </c>
      <c r="P91" s="26">
        <v>45104</v>
      </c>
      <c r="Q91" s="25" t="s">
        <v>1408</v>
      </c>
      <c r="R91" s="26">
        <v>45118</v>
      </c>
      <c r="S91" s="25" t="s">
        <v>979</v>
      </c>
      <c r="T91" s="25" t="s">
        <v>1409</v>
      </c>
      <c r="U91" s="26">
        <v>45070</v>
      </c>
      <c r="V91" s="25" t="s">
        <v>1536</v>
      </c>
      <c r="W91" s="33">
        <v>6918.99</v>
      </c>
      <c r="X91" s="33">
        <v>359.24</v>
      </c>
      <c r="Y91" s="33">
        <v>7875.22</v>
      </c>
    </row>
    <row r="92" spans="1:25" ht="75" x14ac:dyDescent="0.25">
      <c r="A92" s="25" t="s">
        <v>1374</v>
      </c>
      <c r="B92" s="25" t="s">
        <v>1375</v>
      </c>
      <c r="C92" s="25" t="s">
        <v>959</v>
      </c>
      <c r="D92" s="25">
        <v>3116</v>
      </c>
      <c r="E92" s="25" t="s">
        <v>1412</v>
      </c>
      <c r="F92" s="25" t="s">
        <v>983</v>
      </c>
      <c r="G92" s="25" t="s">
        <v>1413</v>
      </c>
      <c r="H92" s="33">
        <v>19375.2</v>
      </c>
      <c r="I92" s="33">
        <v>0</v>
      </c>
      <c r="J92" s="33">
        <v>0</v>
      </c>
      <c r="K92" s="33">
        <v>19375.2</v>
      </c>
      <c r="L92" s="33">
        <v>600</v>
      </c>
      <c r="M92" s="33">
        <v>15412.85</v>
      </c>
      <c r="N92" s="33">
        <v>35388.050000000003</v>
      </c>
      <c r="O92" s="33">
        <v>35388.050000000003</v>
      </c>
      <c r="P92" s="26">
        <v>45104</v>
      </c>
      <c r="Q92" s="25" t="s">
        <v>1408</v>
      </c>
      <c r="R92" s="26">
        <v>45118</v>
      </c>
      <c r="S92" s="25" t="s">
        <v>979</v>
      </c>
      <c r="T92" s="25" t="s">
        <v>1409</v>
      </c>
      <c r="U92" s="26">
        <v>45070</v>
      </c>
      <c r="V92" s="25" t="s">
        <v>1534</v>
      </c>
      <c r="W92" s="33">
        <v>4122</v>
      </c>
      <c r="X92" s="33">
        <v>359.24</v>
      </c>
      <c r="Y92" s="33">
        <v>8014.74</v>
      </c>
    </row>
    <row r="93" spans="1:25" ht="45" x14ac:dyDescent="0.25">
      <c r="A93" s="25" t="s">
        <v>1374</v>
      </c>
      <c r="B93" s="25" t="s">
        <v>1375</v>
      </c>
      <c r="C93" s="25" t="s">
        <v>967</v>
      </c>
      <c r="D93" s="25">
        <v>684</v>
      </c>
      <c r="E93" s="25" t="s">
        <v>1414</v>
      </c>
      <c r="F93" s="25" t="s">
        <v>1415</v>
      </c>
      <c r="G93" s="25" t="s">
        <v>1416</v>
      </c>
      <c r="H93" s="33">
        <v>1935.67</v>
      </c>
      <c r="I93" s="33">
        <v>0</v>
      </c>
      <c r="J93" s="33">
        <v>0</v>
      </c>
      <c r="K93" s="33">
        <v>1935.67</v>
      </c>
      <c r="L93" s="33">
        <v>600</v>
      </c>
      <c r="M93" s="33">
        <v>2641.78</v>
      </c>
      <c r="N93" s="33">
        <v>5177.45</v>
      </c>
      <c r="O93" s="33">
        <v>5177.51</v>
      </c>
      <c r="P93" s="26">
        <v>45132</v>
      </c>
      <c r="Q93" s="25" t="s">
        <v>1417</v>
      </c>
      <c r="R93" s="26">
        <v>45149</v>
      </c>
      <c r="S93" s="25" t="s">
        <v>979</v>
      </c>
      <c r="T93" s="25" t="s">
        <v>1418</v>
      </c>
      <c r="U93" s="26">
        <v>45092</v>
      </c>
      <c r="V93" s="25" t="s">
        <v>1419</v>
      </c>
      <c r="W93" s="33">
        <v>1328.63</v>
      </c>
      <c r="X93" s="33">
        <v>676.7</v>
      </c>
      <c r="Y93" s="33">
        <v>0</v>
      </c>
    </row>
    <row r="94" spans="1:25" x14ac:dyDescent="0.25">
      <c r="A94" s="25" t="s">
        <v>1374</v>
      </c>
      <c r="B94" s="25" t="s">
        <v>1375</v>
      </c>
      <c r="C94" s="25" t="s">
        <v>1376</v>
      </c>
      <c r="D94" s="25">
        <v>1743</v>
      </c>
      <c r="E94" s="25" t="s">
        <v>1420</v>
      </c>
      <c r="F94" s="25" t="s">
        <v>983</v>
      </c>
      <c r="G94" s="25" t="s">
        <v>983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1198.93</v>
      </c>
      <c r="N94" s="33">
        <v>1198.93</v>
      </c>
      <c r="O94" s="33">
        <v>1198.93</v>
      </c>
      <c r="P94" s="26">
        <v>45218</v>
      </c>
      <c r="Q94" s="25" t="s">
        <v>1421</v>
      </c>
      <c r="R94" s="26">
        <v>45238</v>
      </c>
      <c r="S94" s="25" t="s">
        <v>979</v>
      </c>
      <c r="T94" s="25" t="s">
        <v>1381</v>
      </c>
      <c r="U94" s="26">
        <v>44914</v>
      </c>
      <c r="V94" s="25" t="s">
        <v>1422</v>
      </c>
      <c r="W94" s="33">
        <v>0</v>
      </c>
      <c r="X94" s="33">
        <v>0</v>
      </c>
      <c r="Y94" s="33">
        <v>0</v>
      </c>
    </row>
    <row r="95" spans="1:25" ht="45" x14ac:dyDescent="0.25">
      <c r="A95" s="25" t="s">
        <v>1374</v>
      </c>
      <c r="B95" s="25" t="s">
        <v>1375</v>
      </c>
      <c r="C95" s="25" t="s">
        <v>1374</v>
      </c>
      <c r="D95" s="25">
        <v>0</v>
      </c>
      <c r="E95" s="25" t="s">
        <v>1423</v>
      </c>
      <c r="F95" s="25" t="s">
        <v>983</v>
      </c>
      <c r="G95" s="25" t="s">
        <v>983</v>
      </c>
      <c r="H95" s="33">
        <v>0</v>
      </c>
      <c r="I95" s="33">
        <v>0</v>
      </c>
      <c r="J95" s="33">
        <v>0</v>
      </c>
      <c r="K95" s="33">
        <v>0</v>
      </c>
      <c r="L95" s="33">
        <v>600</v>
      </c>
      <c r="M95" s="33">
        <v>244.33</v>
      </c>
      <c r="N95" s="33">
        <v>844.33</v>
      </c>
      <c r="O95" s="33">
        <v>844.33</v>
      </c>
      <c r="P95" s="26">
        <v>45218</v>
      </c>
      <c r="Q95" s="25" t="s">
        <v>1421</v>
      </c>
      <c r="R95" s="26">
        <v>45233</v>
      </c>
      <c r="S95" s="25" t="s">
        <v>1823</v>
      </c>
      <c r="T95" s="25" t="s">
        <v>1824</v>
      </c>
      <c r="U95" s="26">
        <v>44931</v>
      </c>
      <c r="V95" s="25" t="s">
        <v>1424</v>
      </c>
      <c r="W95" s="33">
        <v>0</v>
      </c>
      <c r="X95" s="33">
        <v>0</v>
      </c>
      <c r="Y95" s="33">
        <v>0</v>
      </c>
    </row>
    <row r="96" spans="1:25" ht="45" x14ac:dyDescent="0.25">
      <c r="A96" s="25" t="s">
        <v>1425</v>
      </c>
      <c r="B96" s="25" t="s">
        <v>972</v>
      </c>
      <c r="C96" s="25" t="s">
        <v>1426</v>
      </c>
      <c r="D96" s="25">
        <v>1036</v>
      </c>
      <c r="E96" s="25" t="s">
        <v>1427</v>
      </c>
      <c r="F96" s="25" t="s">
        <v>1428</v>
      </c>
      <c r="G96" s="25" t="s">
        <v>1429</v>
      </c>
      <c r="H96" s="33">
        <v>516.24</v>
      </c>
      <c r="I96" s="33">
        <v>0</v>
      </c>
      <c r="J96" s="33">
        <v>75.28</v>
      </c>
      <c r="K96" s="33">
        <v>516.24</v>
      </c>
      <c r="L96" s="33">
        <v>20</v>
      </c>
      <c r="M96" s="33">
        <v>2091.4699999999998</v>
      </c>
      <c r="N96" s="33">
        <v>2627.71</v>
      </c>
      <c r="O96" s="33">
        <v>2627.71</v>
      </c>
      <c r="P96" s="25" t="s">
        <v>986</v>
      </c>
      <c r="Q96" s="25" t="s">
        <v>1430</v>
      </c>
      <c r="R96" s="26">
        <v>44998</v>
      </c>
      <c r="S96" s="25" t="s">
        <v>1822</v>
      </c>
      <c r="T96" s="25" t="s">
        <v>1819</v>
      </c>
      <c r="U96" s="26">
        <v>44866</v>
      </c>
      <c r="V96" s="25" t="s">
        <v>1431</v>
      </c>
      <c r="W96" s="33">
        <v>1252.05</v>
      </c>
      <c r="X96" s="33">
        <v>1.64</v>
      </c>
      <c r="Y96" s="33">
        <v>9.23</v>
      </c>
    </row>
    <row r="97" spans="1:25" ht="30" x14ac:dyDescent="0.25">
      <c r="A97" s="25" t="s">
        <v>1432</v>
      </c>
      <c r="B97" s="25" t="s">
        <v>1433</v>
      </c>
      <c r="C97" s="25" t="s">
        <v>1434</v>
      </c>
      <c r="D97" s="25">
        <v>167</v>
      </c>
      <c r="E97" s="25" t="s">
        <v>1435</v>
      </c>
      <c r="F97" s="25" t="s">
        <v>1436</v>
      </c>
      <c r="G97" s="25" t="s">
        <v>1437</v>
      </c>
      <c r="H97" s="33">
        <v>0</v>
      </c>
      <c r="I97" s="33">
        <v>0</v>
      </c>
      <c r="J97" s="33">
        <v>108.83</v>
      </c>
      <c r="K97" s="33">
        <v>0</v>
      </c>
      <c r="L97" s="33">
        <v>350</v>
      </c>
      <c r="M97" s="33">
        <v>1130.5999999999999</v>
      </c>
      <c r="N97" s="33">
        <v>1480.6</v>
      </c>
      <c r="O97" s="33">
        <v>1371.77</v>
      </c>
      <c r="P97" s="25" t="s">
        <v>986</v>
      </c>
      <c r="Q97" s="25" t="s">
        <v>1438</v>
      </c>
      <c r="R97" s="26">
        <v>44998</v>
      </c>
      <c r="S97" s="25" t="s">
        <v>979</v>
      </c>
      <c r="T97" s="25" t="s">
        <v>1439</v>
      </c>
      <c r="U97" s="26">
        <v>44882</v>
      </c>
      <c r="V97" s="25" t="s">
        <v>1440</v>
      </c>
      <c r="W97" s="33">
        <v>458.54</v>
      </c>
      <c r="X97" s="33">
        <v>0</v>
      </c>
      <c r="Y97" s="33">
        <v>0</v>
      </c>
    </row>
    <row r="98" spans="1:25" ht="30" x14ac:dyDescent="0.25">
      <c r="A98" s="25" t="s">
        <v>1441</v>
      </c>
      <c r="B98" s="25" t="s">
        <v>1260</v>
      </c>
      <c r="C98" s="25" t="s">
        <v>1442</v>
      </c>
      <c r="D98" s="25">
        <v>587</v>
      </c>
      <c r="E98" s="25" t="s">
        <v>1443</v>
      </c>
      <c r="F98" s="25" t="s">
        <v>1444</v>
      </c>
      <c r="G98" s="25" t="s">
        <v>1445</v>
      </c>
      <c r="H98" s="33">
        <v>15795.28</v>
      </c>
      <c r="I98" s="33">
        <v>0</v>
      </c>
      <c r="J98" s="33">
        <v>251.06</v>
      </c>
      <c r="K98" s="33">
        <v>15795.28</v>
      </c>
      <c r="L98" s="33">
        <v>350</v>
      </c>
      <c r="M98" s="33">
        <v>2874.75</v>
      </c>
      <c r="N98" s="33">
        <v>19020.03</v>
      </c>
      <c r="O98" s="33">
        <v>18768.97</v>
      </c>
      <c r="P98" s="26">
        <v>44986</v>
      </c>
      <c r="Q98" s="25" t="s">
        <v>1446</v>
      </c>
      <c r="R98" s="26">
        <v>44998</v>
      </c>
      <c r="S98" s="25" t="s">
        <v>979</v>
      </c>
      <c r="T98" s="25" t="s">
        <v>1447</v>
      </c>
      <c r="U98" s="26">
        <v>44914</v>
      </c>
      <c r="V98" s="25" t="s">
        <v>1448</v>
      </c>
      <c r="W98" s="33">
        <v>1512.81</v>
      </c>
      <c r="X98" s="33">
        <v>210.24</v>
      </c>
      <c r="Y98" s="33">
        <v>0</v>
      </c>
    </row>
    <row r="99" spans="1:25" x14ac:dyDescent="0.25">
      <c r="A99" s="25" t="s">
        <v>1441</v>
      </c>
      <c r="B99" s="25" t="s">
        <v>1260</v>
      </c>
      <c r="C99" s="25" t="s">
        <v>1449</v>
      </c>
      <c r="D99" s="25">
        <v>34</v>
      </c>
      <c r="E99" s="25" t="s">
        <v>1450</v>
      </c>
      <c r="F99" s="25" t="s">
        <v>983</v>
      </c>
      <c r="G99" s="25" t="s">
        <v>1451</v>
      </c>
      <c r="H99" s="33">
        <v>0</v>
      </c>
      <c r="I99" s="33">
        <v>0</v>
      </c>
      <c r="J99" s="33">
        <v>10.63</v>
      </c>
      <c r="K99" s="33">
        <v>0</v>
      </c>
      <c r="L99" s="33">
        <v>350</v>
      </c>
      <c r="M99" s="33">
        <v>487.79</v>
      </c>
      <c r="N99" s="33">
        <v>837.79</v>
      </c>
      <c r="O99" s="33">
        <v>837.78</v>
      </c>
      <c r="P99" s="25" t="s">
        <v>986</v>
      </c>
      <c r="Q99" s="25" t="s">
        <v>1446</v>
      </c>
      <c r="R99" s="26">
        <v>44998</v>
      </c>
      <c r="S99" s="25" t="s">
        <v>979</v>
      </c>
      <c r="T99" s="25" t="s">
        <v>1452</v>
      </c>
      <c r="U99" s="26">
        <v>44851</v>
      </c>
      <c r="V99" s="25" t="s">
        <v>1453</v>
      </c>
      <c r="W99" s="33">
        <v>0</v>
      </c>
      <c r="X99" s="33">
        <v>0</v>
      </c>
      <c r="Y99" s="33">
        <v>0</v>
      </c>
    </row>
    <row r="100" spans="1:25" x14ac:dyDescent="0.25">
      <c r="A100" s="25" t="s">
        <v>1454</v>
      </c>
      <c r="B100" s="25" t="s">
        <v>1273</v>
      </c>
      <c r="C100" s="25" t="s">
        <v>1455</v>
      </c>
      <c r="D100" s="25">
        <v>459</v>
      </c>
      <c r="E100" s="25" t="s">
        <v>1456</v>
      </c>
      <c r="F100" s="25" t="s">
        <v>983</v>
      </c>
      <c r="G100" s="25" t="s">
        <v>1457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1900.79</v>
      </c>
      <c r="N100" s="33">
        <v>1900.79</v>
      </c>
      <c r="O100" s="33">
        <v>1900.79</v>
      </c>
      <c r="P100" s="26">
        <v>44986</v>
      </c>
      <c r="Q100" s="25" t="s">
        <v>1458</v>
      </c>
      <c r="R100" s="26">
        <v>44991</v>
      </c>
      <c r="S100" s="25" t="s">
        <v>979</v>
      </c>
      <c r="T100" s="25" t="s">
        <v>1459</v>
      </c>
      <c r="U100" s="26">
        <v>44739</v>
      </c>
      <c r="V100" s="25" t="s">
        <v>1460</v>
      </c>
      <c r="W100" s="33">
        <v>0</v>
      </c>
      <c r="X100" s="33">
        <v>0</v>
      </c>
      <c r="Y100" s="33">
        <v>0</v>
      </c>
    </row>
    <row r="101" spans="1:25" ht="45" x14ac:dyDescent="0.25">
      <c r="A101" s="25" t="s">
        <v>1461</v>
      </c>
      <c r="B101" s="25" t="s">
        <v>1189</v>
      </c>
      <c r="C101" s="25" t="s">
        <v>1462</v>
      </c>
      <c r="D101" s="25">
        <v>141</v>
      </c>
      <c r="E101" s="25" t="s">
        <v>1463</v>
      </c>
      <c r="F101" s="25" t="s">
        <v>1464</v>
      </c>
      <c r="G101" s="25" t="s">
        <v>1465</v>
      </c>
      <c r="H101" s="33">
        <v>570.14</v>
      </c>
      <c r="I101" s="33">
        <v>216.05</v>
      </c>
      <c r="J101" s="33">
        <v>142.16999999999999</v>
      </c>
      <c r="K101" s="33">
        <v>786.19</v>
      </c>
      <c r="L101" s="33">
        <v>350</v>
      </c>
      <c r="M101" s="33">
        <v>2109.63</v>
      </c>
      <c r="N101" s="33">
        <v>3245.82</v>
      </c>
      <c r="O101" s="33">
        <v>3103.65</v>
      </c>
      <c r="P101" s="26">
        <v>44866</v>
      </c>
      <c r="Q101" s="25" t="s">
        <v>1466</v>
      </c>
      <c r="R101" s="26">
        <v>44931</v>
      </c>
      <c r="S101" s="25" t="s">
        <v>1825</v>
      </c>
      <c r="T101" s="25" t="s">
        <v>1826</v>
      </c>
      <c r="U101" s="26">
        <v>44817</v>
      </c>
      <c r="V101" s="25" t="s">
        <v>1467</v>
      </c>
      <c r="W101" s="33">
        <v>1259.44</v>
      </c>
      <c r="X101" s="33">
        <v>7.65</v>
      </c>
      <c r="Y101" s="33">
        <v>0</v>
      </c>
    </row>
    <row r="102" spans="1:25" ht="45" x14ac:dyDescent="0.25">
      <c r="A102" s="25" t="s">
        <v>1461</v>
      </c>
      <c r="B102" s="25" t="s">
        <v>1189</v>
      </c>
      <c r="C102" s="25" t="s">
        <v>1468</v>
      </c>
      <c r="D102" s="25">
        <v>481</v>
      </c>
      <c r="E102" s="25" t="s">
        <v>1469</v>
      </c>
      <c r="F102" s="25" t="s">
        <v>1470</v>
      </c>
      <c r="G102" s="25" t="s">
        <v>1471</v>
      </c>
      <c r="H102" s="33">
        <v>3730.12</v>
      </c>
      <c r="I102" s="33">
        <v>1617.48</v>
      </c>
      <c r="J102" s="33">
        <v>476.85</v>
      </c>
      <c r="K102" s="33">
        <v>5347.6</v>
      </c>
      <c r="L102" s="33">
        <v>350</v>
      </c>
      <c r="M102" s="33">
        <v>1932.1</v>
      </c>
      <c r="N102" s="33">
        <v>7629.7</v>
      </c>
      <c r="O102" s="33">
        <v>7152.85</v>
      </c>
      <c r="P102" s="26">
        <v>44866</v>
      </c>
      <c r="Q102" s="25" t="s">
        <v>1466</v>
      </c>
      <c r="R102" s="26">
        <v>44931</v>
      </c>
      <c r="S102" s="25" t="s">
        <v>1825</v>
      </c>
      <c r="T102" s="25" t="s">
        <v>1827</v>
      </c>
      <c r="U102" s="26">
        <v>44834</v>
      </c>
      <c r="V102" s="25" t="s">
        <v>1472</v>
      </c>
      <c r="W102" s="33">
        <v>827.39</v>
      </c>
      <c r="X102" s="33">
        <v>341.91</v>
      </c>
      <c r="Y102" s="33">
        <v>0</v>
      </c>
    </row>
    <row r="103" spans="1:25" ht="30" x14ac:dyDescent="0.25">
      <c r="A103" s="25" t="s">
        <v>1473</v>
      </c>
      <c r="B103" s="25" t="s">
        <v>1474</v>
      </c>
      <c r="C103" s="25" t="s">
        <v>1475</v>
      </c>
      <c r="D103" s="25" t="s">
        <v>974</v>
      </c>
      <c r="E103" s="25" t="s">
        <v>1476</v>
      </c>
      <c r="F103" s="25" t="s">
        <v>1477</v>
      </c>
      <c r="G103" s="25" t="s">
        <v>1478</v>
      </c>
      <c r="H103" s="33">
        <v>0</v>
      </c>
      <c r="I103" s="33">
        <v>0</v>
      </c>
      <c r="J103" s="33">
        <v>128.05000000000001</v>
      </c>
      <c r="K103" s="33">
        <v>0</v>
      </c>
      <c r="L103" s="33">
        <v>350</v>
      </c>
      <c r="M103" s="33">
        <v>1647.66</v>
      </c>
      <c r="N103" s="33">
        <v>1997.66</v>
      </c>
      <c r="O103" s="33">
        <v>1869.61</v>
      </c>
      <c r="P103" s="26">
        <v>45014</v>
      </c>
      <c r="Q103" s="25" t="s">
        <v>1479</v>
      </c>
      <c r="R103" s="26">
        <v>45021</v>
      </c>
      <c r="S103" s="25" t="s">
        <v>979</v>
      </c>
      <c r="T103" s="25" t="s">
        <v>1480</v>
      </c>
      <c r="U103" s="26">
        <v>44879</v>
      </c>
      <c r="V103" s="25" t="s">
        <v>1481</v>
      </c>
      <c r="W103" s="33">
        <v>1281.23</v>
      </c>
      <c r="X103" s="33">
        <v>0</v>
      </c>
      <c r="Y103" s="33">
        <v>0</v>
      </c>
    </row>
    <row r="104" spans="1:25" ht="45" x14ac:dyDescent="0.25">
      <c r="A104" s="25" t="s">
        <v>1482</v>
      </c>
      <c r="B104" s="25" t="s">
        <v>1098</v>
      </c>
      <c r="C104" s="25" t="s">
        <v>1483</v>
      </c>
      <c r="D104" s="25">
        <v>734</v>
      </c>
      <c r="E104" s="25" t="s">
        <v>1484</v>
      </c>
      <c r="F104" s="25" t="s">
        <v>1485</v>
      </c>
      <c r="G104" s="25" t="s">
        <v>1486</v>
      </c>
      <c r="H104" s="33">
        <v>0</v>
      </c>
      <c r="I104" s="33">
        <v>0</v>
      </c>
      <c r="J104" s="33">
        <v>126.32</v>
      </c>
      <c r="K104" s="33">
        <v>0</v>
      </c>
      <c r="L104" s="33">
        <v>350</v>
      </c>
      <c r="M104" s="33">
        <v>1661.51</v>
      </c>
      <c r="N104" s="33">
        <v>2011.51</v>
      </c>
      <c r="O104" s="33">
        <v>1885.19</v>
      </c>
      <c r="P104" s="26">
        <v>44966</v>
      </c>
      <c r="Q104" s="25" t="s">
        <v>1487</v>
      </c>
      <c r="R104" s="26">
        <v>44998</v>
      </c>
      <c r="S104" s="25" t="s">
        <v>979</v>
      </c>
      <c r="T104" s="25" t="s">
        <v>1488</v>
      </c>
      <c r="U104" s="26">
        <v>44882</v>
      </c>
      <c r="V104" s="25" t="s">
        <v>1489</v>
      </c>
      <c r="W104" s="33">
        <v>1282.72</v>
      </c>
      <c r="X104" s="33">
        <v>0</v>
      </c>
      <c r="Y104" s="33">
        <v>0</v>
      </c>
    </row>
    <row r="105" spans="1:25" ht="45" x14ac:dyDescent="0.25">
      <c r="A105" s="25" t="s">
        <v>1482</v>
      </c>
      <c r="B105" s="25" t="s">
        <v>1098</v>
      </c>
      <c r="C105" s="25" t="s">
        <v>1490</v>
      </c>
      <c r="D105" s="25">
        <v>614</v>
      </c>
      <c r="E105" s="25" t="s">
        <v>1491</v>
      </c>
      <c r="F105" s="25" t="s">
        <v>1492</v>
      </c>
      <c r="G105" s="25" t="s">
        <v>1493</v>
      </c>
      <c r="H105" s="33">
        <v>0</v>
      </c>
      <c r="I105" s="33">
        <v>0</v>
      </c>
      <c r="J105" s="33">
        <v>125.42</v>
      </c>
      <c r="K105" s="33">
        <v>0</v>
      </c>
      <c r="L105" s="33">
        <v>350</v>
      </c>
      <c r="M105" s="33">
        <v>1647.2</v>
      </c>
      <c r="N105" s="33">
        <v>1997.2</v>
      </c>
      <c r="O105" s="33">
        <v>1871.78</v>
      </c>
      <c r="P105" s="26">
        <v>44966</v>
      </c>
      <c r="Q105" s="25" t="s">
        <v>1487</v>
      </c>
      <c r="R105" s="26">
        <v>44998</v>
      </c>
      <c r="S105" s="25" t="s">
        <v>979</v>
      </c>
      <c r="T105" s="25" t="s">
        <v>1494</v>
      </c>
      <c r="U105" s="26">
        <v>44879</v>
      </c>
      <c r="V105" s="25" t="s">
        <v>1495</v>
      </c>
      <c r="W105" s="33">
        <v>1268.4100000000001</v>
      </c>
      <c r="X105" s="33">
        <v>0</v>
      </c>
      <c r="Y105" s="33">
        <v>0</v>
      </c>
    </row>
    <row r="106" spans="1:25" ht="45" x14ac:dyDescent="0.25">
      <c r="A106" s="25" t="s">
        <v>1482</v>
      </c>
      <c r="B106" s="25" t="s">
        <v>1098</v>
      </c>
      <c r="C106" s="25" t="s">
        <v>1496</v>
      </c>
      <c r="D106" s="25">
        <v>557</v>
      </c>
      <c r="E106" s="25" t="s">
        <v>1497</v>
      </c>
      <c r="F106" s="25" t="s">
        <v>1498</v>
      </c>
      <c r="G106" s="25" t="s">
        <v>1499</v>
      </c>
      <c r="H106" s="33">
        <v>0</v>
      </c>
      <c r="I106" s="33">
        <v>0</v>
      </c>
      <c r="J106" s="33">
        <v>130.18</v>
      </c>
      <c r="K106" s="33">
        <v>0</v>
      </c>
      <c r="L106" s="33">
        <v>350</v>
      </c>
      <c r="M106" s="33">
        <v>1722.98</v>
      </c>
      <c r="N106" s="33">
        <v>2072.98</v>
      </c>
      <c r="O106" s="33">
        <v>1942.8</v>
      </c>
      <c r="P106" s="26">
        <v>44966</v>
      </c>
      <c r="Q106" s="25" t="s">
        <v>1487</v>
      </c>
      <c r="R106" s="26">
        <v>44998</v>
      </c>
      <c r="S106" s="25" t="s">
        <v>979</v>
      </c>
      <c r="T106" s="25" t="s">
        <v>1500</v>
      </c>
      <c r="U106" s="26">
        <v>44862</v>
      </c>
      <c r="V106" s="25" t="s">
        <v>1501</v>
      </c>
      <c r="W106" s="33">
        <v>1383.24</v>
      </c>
      <c r="X106" s="33">
        <v>0</v>
      </c>
      <c r="Y106" s="33">
        <v>0</v>
      </c>
    </row>
    <row r="107" spans="1:25" ht="60" x14ac:dyDescent="0.25">
      <c r="A107" s="25" t="s">
        <v>1502</v>
      </c>
      <c r="B107" s="25" t="s">
        <v>1503</v>
      </c>
      <c r="C107" s="25" t="s">
        <v>1504</v>
      </c>
      <c r="D107" s="25" t="s">
        <v>974</v>
      </c>
      <c r="E107" s="25" t="s">
        <v>1505</v>
      </c>
      <c r="F107" s="25" t="s">
        <v>1506</v>
      </c>
      <c r="G107" s="25" t="s">
        <v>1507</v>
      </c>
      <c r="H107" s="33">
        <v>55669.06</v>
      </c>
      <c r="I107" s="33">
        <v>0</v>
      </c>
      <c r="J107" s="33">
        <v>0</v>
      </c>
      <c r="K107" s="33">
        <v>55669.06</v>
      </c>
      <c r="L107" s="33">
        <v>0</v>
      </c>
      <c r="M107" s="33">
        <v>15118.25</v>
      </c>
      <c r="N107" s="33">
        <v>70787.31</v>
      </c>
      <c r="O107" s="33">
        <v>70787.31</v>
      </c>
      <c r="P107" s="26">
        <v>45015</v>
      </c>
      <c r="Q107" s="25" t="s">
        <v>1508</v>
      </c>
      <c r="R107" s="26">
        <v>45021</v>
      </c>
      <c r="S107" s="25" t="s">
        <v>979</v>
      </c>
      <c r="T107" s="25" t="s">
        <v>1509</v>
      </c>
      <c r="U107" s="26">
        <v>44770</v>
      </c>
      <c r="V107" s="25" t="s">
        <v>1510</v>
      </c>
      <c r="W107" s="33">
        <v>5968.43</v>
      </c>
      <c r="X107" s="33">
        <v>1174.75</v>
      </c>
      <c r="Y107" s="33">
        <v>770</v>
      </c>
    </row>
    <row r="108" spans="1:25" ht="45" x14ac:dyDescent="0.25">
      <c r="A108" s="25" t="s">
        <v>1511</v>
      </c>
      <c r="B108" s="25" t="s">
        <v>1512</v>
      </c>
      <c r="C108" s="25" t="s">
        <v>1376</v>
      </c>
      <c r="D108" s="25">
        <v>1743</v>
      </c>
      <c r="E108" s="25" t="s">
        <v>1513</v>
      </c>
      <c r="F108" s="25" t="s">
        <v>1514</v>
      </c>
      <c r="G108" s="25" t="s">
        <v>1515</v>
      </c>
      <c r="H108" s="33">
        <v>0</v>
      </c>
      <c r="I108" s="33">
        <v>0</v>
      </c>
      <c r="J108" s="33">
        <v>0</v>
      </c>
      <c r="K108" s="33">
        <v>0</v>
      </c>
      <c r="L108" s="33">
        <v>350</v>
      </c>
      <c r="M108" s="33">
        <v>30207.78</v>
      </c>
      <c r="N108" s="33">
        <v>30557.78</v>
      </c>
      <c r="O108" s="33">
        <v>30557.78</v>
      </c>
      <c r="P108" s="26">
        <v>44992</v>
      </c>
      <c r="Q108" s="25" t="s">
        <v>1516</v>
      </c>
      <c r="R108" s="26">
        <v>44998</v>
      </c>
      <c r="S108" s="25" t="s">
        <v>979</v>
      </c>
      <c r="T108" s="25" t="s">
        <v>1381</v>
      </c>
      <c r="U108" s="26">
        <v>44914</v>
      </c>
      <c r="V108" s="25" t="s">
        <v>1517</v>
      </c>
      <c r="W108" s="33">
        <v>16451.86</v>
      </c>
      <c r="X108" s="33">
        <v>0</v>
      </c>
      <c r="Y108" s="33">
        <v>9495.2099999999991</v>
      </c>
    </row>
    <row r="109" spans="1:25" s="105" customFormat="1" x14ac:dyDescent="0.25">
      <c r="A109" s="30" t="s">
        <v>44</v>
      </c>
      <c r="B109" s="30">
        <v>107</v>
      </c>
      <c r="C109" s="30"/>
      <c r="D109" s="222"/>
      <c r="E109" s="30"/>
      <c r="F109" s="30"/>
      <c r="G109" s="30"/>
      <c r="H109" s="34"/>
      <c r="I109" s="34"/>
      <c r="J109" s="34"/>
      <c r="K109" s="34">
        <f>SUM(K2:K108)</f>
        <v>348697.16</v>
      </c>
      <c r="L109" s="34">
        <f>SUM(L2:L108)</f>
        <v>53320</v>
      </c>
      <c r="M109" s="34">
        <f>SUM(M2:M108)</f>
        <v>559433.4099999998</v>
      </c>
      <c r="N109" s="34">
        <f>SUM(N2:N108)</f>
        <v>961448.77</v>
      </c>
      <c r="O109" s="34">
        <f>SUM(O2:O108)</f>
        <v>959960.34000000008</v>
      </c>
      <c r="P109" s="30"/>
      <c r="Q109" s="30" t="s">
        <v>1061</v>
      </c>
      <c r="R109" s="30"/>
      <c r="S109" s="30"/>
      <c r="T109" s="30"/>
      <c r="U109" s="30"/>
      <c r="V109" s="30"/>
      <c r="W109" s="34">
        <f>SUM(W2:W108)</f>
        <v>256412.59000000003</v>
      </c>
      <c r="X109" s="34">
        <f>SUM(X2:X108)</f>
        <v>21654.350000000009</v>
      </c>
      <c r="Y109" s="34">
        <f>SUM(Y2:Y108)</f>
        <v>100707.12</v>
      </c>
    </row>
  </sheetData>
  <autoFilter ref="A1:Y109" xr:uid="{31A8E030-DA09-4A80-A624-B195B8E1E11E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1906-F05E-43A2-9D23-0DFFF89ADD34}">
  <dimension ref="A1:V41"/>
  <sheetViews>
    <sheetView workbookViewId="0">
      <pane ySplit="1" topLeftCell="A2" activePane="bottomLeft" state="frozen"/>
      <selection activeCell="J10" sqref="J10"/>
      <selection pane="bottomLeft" activeCell="K25" sqref="K25"/>
    </sheetView>
  </sheetViews>
  <sheetFormatPr defaultColWidth="34.42578125" defaultRowHeight="15" x14ac:dyDescent="0.25"/>
  <cols>
    <col min="1" max="1" width="33.140625" style="48" bestFit="1" customWidth="1"/>
    <col min="2" max="2" width="17.42578125" style="48" bestFit="1" customWidth="1"/>
    <col min="3" max="3" width="34.42578125" style="48"/>
    <col min="4" max="4" width="13.28515625" style="48" bestFit="1" customWidth="1"/>
    <col min="5" max="5" width="10.7109375" style="48" bestFit="1" customWidth="1"/>
    <col min="6" max="6" width="20.85546875" style="48" bestFit="1" customWidth="1"/>
    <col min="7" max="7" width="16.140625" style="109" bestFit="1" customWidth="1"/>
    <col min="8" max="8" width="5.7109375" style="109" bestFit="1" customWidth="1"/>
    <col min="9" max="9" width="16" style="110" customWidth="1"/>
    <col min="10" max="10" width="42.7109375" style="48" bestFit="1" customWidth="1"/>
    <col min="11" max="11" width="36.42578125" style="48" customWidth="1"/>
    <col min="12" max="12" width="10.7109375" style="48" bestFit="1" customWidth="1"/>
    <col min="13" max="13" width="19.28515625" style="48" bestFit="1" customWidth="1"/>
    <col min="14" max="14" width="10.85546875" style="48" bestFit="1" customWidth="1"/>
    <col min="15" max="15" width="12.5703125" style="48" customWidth="1"/>
    <col min="16" max="16" width="7" style="48" bestFit="1" customWidth="1"/>
    <col min="17" max="16384" width="34.42578125" style="48"/>
  </cols>
  <sheetData>
    <row r="1" spans="1:16" ht="30" x14ac:dyDescent="0.25">
      <c r="A1" s="30" t="s">
        <v>45</v>
      </c>
      <c r="B1" s="30" t="s">
        <v>35</v>
      </c>
      <c r="C1" s="30" t="s">
        <v>60</v>
      </c>
      <c r="D1" s="30" t="s">
        <v>61</v>
      </c>
      <c r="E1" s="30" t="s">
        <v>62</v>
      </c>
      <c r="F1" s="30" t="s">
        <v>63</v>
      </c>
      <c r="G1" s="58" t="s">
        <v>64</v>
      </c>
      <c r="H1" s="58" t="s">
        <v>38</v>
      </c>
      <c r="I1" s="34" t="s">
        <v>65</v>
      </c>
      <c r="J1" s="30" t="s">
        <v>66</v>
      </c>
      <c r="K1" s="30" t="s">
        <v>67</v>
      </c>
      <c r="L1" s="30" t="s">
        <v>68</v>
      </c>
      <c r="M1" s="30" t="s">
        <v>69</v>
      </c>
      <c r="N1" s="30" t="s">
        <v>70</v>
      </c>
      <c r="O1" s="30" t="s">
        <v>71</v>
      </c>
      <c r="P1" s="30" t="s">
        <v>72</v>
      </c>
    </row>
    <row r="2" spans="1:16" ht="60" x14ac:dyDescent="0.25">
      <c r="A2" s="25" t="s">
        <v>792</v>
      </c>
      <c r="B2" s="25" t="s">
        <v>1808</v>
      </c>
      <c r="C2" s="25" t="s">
        <v>793</v>
      </c>
      <c r="D2" s="25" t="s">
        <v>794</v>
      </c>
      <c r="E2" s="26">
        <v>45174</v>
      </c>
      <c r="F2" s="25" t="s">
        <v>790</v>
      </c>
      <c r="G2" s="32">
        <v>10</v>
      </c>
      <c r="H2" s="107">
        <v>5.15</v>
      </c>
      <c r="I2" s="33">
        <v>51.5</v>
      </c>
      <c r="J2" s="25" t="s">
        <v>795</v>
      </c>
      <c r="K2" s="25" t="s">
        <v>796</v>
      </c>
      <c r="L2" s="26">
        <v>45208</v>
      </c>
      <c r="M2" s="26">
        <v>45222</v>
      </c>
      <c r="N2" s="26">
        <v>45225</v>
      </c>
      <c r="O2" s="25">
        <v>3</v>
      </c>
      <c r="P2" s="108" t="s">
        <v>791</v>
      </c>
    </row>
    <row r="3" spans="1:16" x14ac:dyDescent="0.25">
      <c r="A3" s="25" t="s">
        <v>797</v>
      </c>
      <c r="B3" s="25" t="s">
        <v>1811</v>
      </c>
      <c r="C3" s="25" t="s">
        <v>798</v>
      </c>
      <c r="D3" s="25" t="s">
        <v>794</v>
      </c>
      <c r="E3" s="26">
        <v>45209</v>
      </c>
      <c r="F3" s="25" t="s">
        <v>790</v>
      </c>
      <c r="G3" s="32">
        <v>13777.8</v>
      </c>
      <c r="H3" s="107">
        <v>5.15</v>
      </c>
      <c r="I3" s="33">
        <v>70955.67</v>
      </c>
      <c r="J3" s="25" t="s">
        <v>799</v>
      </c>
      <c r="K3" s="25" t="s">
        <v>800</v>
      </c>
      <c r="L3" s="26">
        <v>45219</v>
      </c>
      <c r="M3" s="26">
        <v>45228</v>
      </c>
      <c r="N3" s="26">
        <v>45229</v>
      </c>
      <c r="O3" s="25">
        <v>1</v>
      </c>
      <c r="P3" s="108" t="s">
        <v>791</v>
      </c>
    </row>
    <row r="4" spans="1:16" ht="30" x14ac:dyDescent="0.25">
      <c r="A4" s="25" t="s">
        <v>804</v>
      </c>
      <c r="B4" s="25" t="s">
        <v>1811</v>
      </c>
      <c r="C4" s="25" t="s">
        <v>798</v>
      </c>
      <c r="D4" s="25" t="s">
        <v>794</v>
      </c>
      <c r="E4" s="26">
        <v>45154</v>
      </c>
      <c r="F4" s="25" t="s">
        <v>790</v>
      </c>
      <c r="G4" s="32">
        <v>697.4</v>
      </c>
      <c r="H4" s="107">
        <v>5.15</v>
      </c>
      <c r="I4" s="33">
        <v>3591.61</v>
      </c>
      <c r="J4" s="25" t="s">
        <v>805</v>
      </c>
      <c r="K4" s="25" t="s">
        <v>806</v>
      </c>
      <c r="L4" s="26">
        <v>45167</v>
      </c>
      <c r="M4" s="26">
        <v>45172</v>
      </c>
      <c r="N4" s="26">
        <v>45174</v>
      </c>
      <c r="O4" s="25">
        <v>2</v>
      </c>
      <c r="P4" s="108" t="s">
        <v>791</v>
      </c>
    </row>
    <row r="5" spans="1:16" x14ac:dyDescent="0.25">
      <c r="A5" s="25" t="s">
        <v>807</v>
      </c>
      <c r="B5" s="25" t="s">
        <v>1811</v>
      </c>
      <c r="C5" s="25" t="s">
        <v>798</v>
      </c>
      <c r="D5" s="25" t="s">
        <v>794</v>
      </c>
      <c r="E5" s="26">
        <v>45153</v>
      </c>
      <c r="F5" s="25" t="s">
        <v>790</v>
      </c>
      <c r="G5" s="32">
        <v>2876.72</v>
      </c>
      <c r="H5" s="107">
        <v>5.15</v>
      </c>
      <c r="I5" s="33">
        <v>14815.108</v>
      </c>
      <c r="J5" s="25" t="s">
        <v>808</v>
      </c>
      <c r="K5" s="25" t="s">
        <v>800</v>
      </c>
      <c r="L5" s="26">
        <v>45169</v>
      </c>
      <c r="M5" s="26">
        <v>45172</v>
      </c>
      <c r="N5" s="26">
        <v>45174</v>
      </c>
      <c r="O5" s="25">
        <v>2</v>
      </c>
      <c r="P5" s="108" t="s">
        <v>791</v>
      </c>
    </row>
    <row r="6" spans="1:16" ht="30" x14ac:dyDescent="0.25">
      <c r="A6" s="25" t="s">
        <v>809</v>
      </c>
      <c r="B6" s="25" t="s">
        <v>1811</v>
      </c>
      <c r="C6" s="25" t="s">
        <v>810</v>
      </c>
      <c r="D6" s="25" t="s">
        <v>794</v>
      </c>
      <c r="E6" s="26">
        <v>45167</v>
      </c>
      <c r="F6" s="25" t="s">
        <v>790</v>
      </c>
      <c r="G6" s="32">
        <v>227983.84</v>
      </c>
      <c r="H6" s="107">
        <v>5.15</v>
      </c>
      <c r="I6" s="33">
        <v>1174116.7760000001</v>
      </c>
      <c r="J6" s="25" t="s">
        <v>811</v>
      </c>
      <c r="K6" s="25" t="s">
        <v>812</v>
      </c>
      <c r="L6" s="26">
        <v>45173</v>
      </c>
      <c r="M6" s="26">
        <v>45179</v>
      </c>
      <c r="N6" s="26">
        <v>45180</v>
      </c>
      <c r="O6" s="25">
        <v>1</v>
      </c>
      <c r="P6" s="108" t="s">
        <v>791</v>
      </c>
    </row>
    <row r="7" spans="1:16" ht="30" x14ac:dyDescent="0.25">
      <c r="A7" s="25" t="s">
        <v>813</v>
      </c>
      <c r="B7" s="25" t="s">
        <v>1811</v>
      </c>
      <c r="C7" s="25" t="s">
        <v>814</v>
      </c>
      <c r="D7" s="25" t="s">
        <v>794</v>
      </c>
      <c r="E7" s="26">
        <v>44895</v>
      </c>
      <c r="F7" s="25" t="s">
        <v>790</v>
      </c>
      <c r="G7" s="32">
        <v>1856.7</v>
      </c>
      <c r="H7" s="107">
        <v>5.15</v>
      </c>
      <c r="I7" s="33">
        <v>9562.005000000001</v>
      </c>
      <c r="J7" s="25" t="s">
        <v>815</v>
      </c>
      <c r="K7" s="25">
        <v>39269040</v>
      </c>
      <c r="L7" s="26">
        <v>44896</v>
      </c>
      <c r="M7" s="26">
        <v>44966</v>
      </c>
      <c r="N7" s="26">
        <v>44970</v>
      </c>
      <c r="O7" s="25">
        <v>4</v>
      </c>
      <c r="P7" s="108" t="s">
        <v>791</v>
      </c>
    </row>
    <row r="8" spans="1:16" x14ac:dyDescent="0.25">
      <c r="A8" s="25" t="s">
        <v>816</v>
      </c>
      <c r="B8" s="25" t="s">
        <v>1811</v>
      </c>
      <c r="C8" s="25" t="s">
        <v>798</v>
      </c>
      <c r="D8" s="25" t="s">
        <v>794</v>
      </c>
      <c r="E8" s="26">
        <v>44904</v>
      </c>
      <c r="F8" s="25" t="s">
        <v>790</v>
      </c>
      <c r="G8" s="32">
        <v>13683.6</v>
      </c>
      <c r="H8" s="107">
        <v>5.15</v>
      </c>
      <c r="I8" s="33">
        <v>70470.540000000008</v>
      </c>
      <c r="J8" s="25" t="s">
        <v>817</v>
      </c>
      <c r="K8" s="25" t="s">
        <v>812</v>
      </c>
      <c r="L8" s="26">
        <v>44921</v>
      </c>
      <c r="M8" s="26">
        <v>44927</v>
      </c>
      <c r="N8" s="26">
        <v>44929</v>
      </c>
      <c r="O8" s="25">
        <v>2</v>
      </c>
      <c r="P8" s="108" t="s">
        <v>791</v>
      </c>
    </row>
    <row r="9" spans="1:16" x14ac:dyDescent="0.25">
      <c r="A9" s="25" t="s">
        <v>818</v>
      </c>
      <c r="B9" s="25" t="s">
        <v>1811</v>
      </c>
      <c r="C9" s="25" t="s">
        <v>798</v>
      </c>
      <c r="D9" s="25" t="s">
        <v>794</v>
      </c>
      <c r="E9" s="26">
        <v>44902</v>
      </c>
      <c r="F9" s="25" t="s">
        <v>790</v>
      </c>
      <c r="G9" s="32">
        <v>132000</v>
      </c>
      <c r="H9" s="107">
        <v>5.15</v>
      </c>
      <c r="I9" s="33">
        <v>679800</v>
      </c>
      <c r="J9" s="25" t="s">
        <v>819</v>
      </c>
      <c r="K9" s="25" t="s">
        <v>800</v>
      </c>
      <c r="L9" s="26">
        <v>44921</v>
      </c>
      <c r="M9" s="26">
        <v>44927</v>
      </c>
      <c r="N9" s="26">
        <v>44929</v>
      </c>
      <c r="O9" s="25">
        <v>2</v>
      </c>
      <c r="P9" s="108" t="s">
        <v>791</v>
      </c>
    </row>
    <row r="10" spans="1:16" ht="30" x14ac:dyDescent="0.25">
      <c r="A10" s="10" t="s">
        <v>801</v>
      </c>
      <c r="B10" s="25" t="s">
        <v>1811</v>
      </c>
      <c r="C10" s="25" t="s">
        <v>802</v>
      </c>
      <c r="D10" s="10" t="s">
        <v>794</v>
      </c>
      <c r="E10" s="44">
        <v>45042</v>
      </c>
      <c r="F10" s="10" t="s">
        <v>790</v>
      </c>
      <c r="G10" s="46">
        <v>1271.8800000000001</v>
      </c>
      <c r="H10" s="61">
        <v>5.15</v>
      </c>
      <c r="I10" s="45">
        <f>G10*H10</f>
        <v>6550.1820000000007</v>
      </c>
      <c r="J10" s="25" t="s">
        <v>803</v>
      </c>
      <c r="K10" s="25" t="s">
        <v>1572</v>
      </c>
      <c r="L10" s="44">
        <v>45056</v>
      </c>
      <c r="M10" s="44">
        <v>45060</v>
      </c>
      <c r="N10" s="44">
        <v>45062</v>
      </c>
      <c r="O10" s="10">
        <v>2</v>
      </c>
      <c r="P10" s="106" t="s">
        <v>791</v>
      </c>
    </row>
    <row r="11" spans="1:16" ht="30" x14ac:dyDescent="0.25">
      <c r="A11" s="25" t="s">
        <v>820</v>
      </c>
      <c r="B11" s="25" t="s">
        <v>1811</v>
      </c>
      <c r="C11" s="25" t="s">
        <v>798</v>
      </c>
      <c r="D11" s="25" t="s">
        <v>794</v>
      </c>
      <c r="E11" s="26">
        <v>44914</v>
      </c>
      <c r="F11" s="25" t="s">
        <v>790</v>
      </c>
      <c r="G11" s="32">
        <v>3045.84</v>
      </c>
      <c r="H11" s="107">
        <v>5.15</v>
      </c>
      <c r="I11" s="33">
        <v>15686.076000000001</v>
      </c>
      <c r="J11" s="25" t="s">
        <v>821</v>
      </c>
      <c r="K11" s="25" t="s">
        <v>822</v>
      </c>
      <c r="L11" s="26">
        <v>44923</v>
      </c>
      <c r="M11" s="26">
        <v>44927</v>
      </c>
      <c r="N11" s="26">
        <v>44929</v>
      </c>
      <c r="O11" s="25">
        <v>2</v>
      </c>
      <c r="P11" s="108" t="s">
        <v>791</v>
      </c>
    </row>
    <row r="12" spans="1:16" ht="30" x14ac:dyDescent="0.25">
      <c r="A12" s="25" t="s">
        <v>823</v>
      </c>
      <c r="B12" s="25" t="s">
        <v>1811</v>
      </c>
      <c r="C12" s="25" t="s">
        <v>824</v>
      </c>
      <c r="D12" s="25" t="s">
        <v>794</v>
      </c>
      <c r="E12" s="26">
        <v>44951</v>
      </c>
      <c r="F12" s="25" t="s">
        <v>790</v>
      </c>
      <c r="G12" s="32">
        <v>2610</v>
      </c>
      <c r="H12" s="107">
        <v>5.15</v>
      </c>
      <c r="I12" s="33">
        <v>13441.500000000002</v>
      </c>
      <c r="J12" s="25" t="s">
        <v>825</v>
      </c>
      <c r="K12" s="25" t="s">
        <v>826</v>
      </c>
      <c r="L12" s="26">
        <v>44967</v>
      </c>
      <c r="M12" s="26">
        <v>44980</v>
      </c>
      <c r="N12" s="26">
        <v>44985</v>
      </c>
      <c r="O12" s="25">
        <v>5</v>
      </c>
      <c r="P12" s="108" t="s">
        <v>791</v>
      </c>
    </row>
    <row r="13" spans="1:16" x14ac:dyDescent="0.25">
      <c r="A13" s="25" t="s">
        <v>827</v>
      </c>
      <c r="B13" s="25" t="s">
        <v>1811</v>
      </c>
      <c r="C13" s="25" t="s">
        <v>828</v>
      </c>
      <c r="D13" s="25" t="s">
        <v>794</v>
      </c>
      <c r="E13" s="26">
        <v>44980</v>
      </c>
      <c r="F13" s="25" t="s">
        <v>790</v>
      </c>
      <c r="G13" s="32">
        <v>19220</v>
      </c>
      <c r="H13" s="107">
        <v>5.15</v>
      </c>
      <c r="I13" s="33">
        <v>98983</v>
      </c>
      <c r="J13" s="25" t="s">
        <v>829</v>
      </c>
      <c r="K13" s="25" t="s">
        <v>812</v>
      </c>
      <c r="L13" s="26">
        <v>45002</v>
      </c>
      <c r="M13" s="26">
        <v>45023</v>
      </c>
      <c r="N13" s="26">
        <v>45027</v>
      </c>
      <c r="O13" s="25">
        <v>4</v>
      </c>
      <c r="P13" s="108" t="s">
        <v>791</v>
      </c>
    </row>
    <row r="14" spans="1:16" x14ac:dyDescent="0.25">
      <c r="A14" s="25" t="s">
        <v>830</v>
      </c>
      <c r="B14" s="25" t="s">
        <v>1811</v>
      </c>
      <c r="C14" s="25" t="s">
        <v>798</v>
      </c>
      <c r="D14" s="25" t="s">
        <v>794</v>
      </c>
      <c r="E14" s="26">
        <v>44951</v>
      </c>
      <c r="F14" s="25" t="s">
        <v>790</v>
      </c>
      <c r="G14" s="32">
        <v>17091.099999999999</v>
      </c>
      <c r="H14" s="107">
        <v>5.15</v>
      </c>
      <c r="I14" s="33">
        <v>88019.164999999994</v>
      </c>
      <c r="J14" s="25" t="s">
        <v>817</v>
      </c>
      <c r="K14" s="25" t="s">
        <v>812</v>
      </c>
      <c r="L14" s="26">
        <v>44970</v>
      </c>
      <c r="M14" s="26">
        <v>44979</v>
      </c>
      <c r="N14" s="26">
        <v>44981</v>
      </c>
      <c r="O14" s="25">
        <v>2</v>
      </c>
      <c r="P14" s="108" t="s">
        <v>791</v>
      </c>
    </row>
    <row r="15" spans="1:16" ht="30" x14ac:dyDescent="0.25">
      <c r="A15" s="25" t="s">
        <v>831</v>
      </c>
      <c r="B15" s="25" t="s">
        <v>1811</v>
      </c>
      <c r="C15" s="25" t="s">
        <v>798</v>
      </c>
      <c r="D15" s="25" t="s">
        <v>794</v>
      </c>
      <c r="E15" s="26">
        <v>45033</v>
      </c>
      <c r="F15" s="25" t="s">
        <v>790</v>
      </c>
      <c r="G15" s="32">
        <v>8946</v>
      </c>
      <c r="H15" s="107">
        <v>5.15</v>
      </c>
      <c r="I15" s="33">
        <v>46071.9</v>
      </c>
      <c r="J15" s="25" t="s">
        <v>811</v>
      </c>
      <c r="K15" s="25" t="s">
        <v>812</v>
      </c>
      <c r="L15" s="26">
        <v>45036</v>
      </c>
      <c r="M15" s="26">
        <v>45042</v>
      </c>
      <c r="N15" s="26">
        <v>45044</v>
      </c>
      <c r="O15" s="25">
        <v>2</v>
      </c>
      <c r="P15" s="108" t="s">
        <v>791</v>
      </c>
    </row>
    <row r="16" spans="1:16" x14ac:dyDescent="0.25">
      <c r="A16" s="25" t="s">
        <v>832</v>
      </c>
      <c r="B16" s="25" t="s">
        <v>1811</v>
      </c>
      <c r="C16" s="25" t="s">
        <v>798</v>
      </c>
      <c r="D16" s="25" t="s">
        <v>794</v>
      </c>
      <c r="E16" s="26">
        <v>45027</v>
      </c>
      <c r="F16" s="25" t="s">
        <v>790</v>
      </c>
      <c r="G16" s="32">
        <v>19629.310000000001</v>
      </c>
      <c r="H16" s="107">
        <v>5.15</v>
      </c>
      <c r="I16" s="33">
        <v>101090.94650000002</v>
      </c>
      <c r="J16" s="25" t="s">
        <v>808</v>
      </c>
      <c r="K16" s="25" t="s">
        <v>833</v>
      </c>
      <c r="L16" s="26">
        <v>45029</v>
      </c>
      <c r="M16" s="26">
        <v>45074</v>
      </c>
      <c r="N16" s="26">
        <v>45076</v>
      </c>
      <c r="O16" s="25">
        <v>2</v>
      </c>
      <c r="P16" s="108" t="s">
        <v>791</v>
      </c>
    </row>
    <row r="17" spans="1:16" ht="30" x14ac:dyDescent="0.25">
      <c r="A17" s="25" t="s">
        <v>834</v>
      </c>
      <c r="B17" s="25" t="s">
        <v>1811</v>
      </c>
      <c r="C17" s="25" t="s">
        <v>798</v>
      </c>
      <c r="D17" s="25" t="s">
        <v>794</v>
      </c>
      <c r="E17" s="26">
        <v>45042</v>
      </c>
      <c r="F17" s="25" t="s">
        <v>790</v>
      </c>
      <c r="G17" s="32">
        <v>3258</v>
      </c>
      <c r="H17" s="107">
        <v>5.15</v>
      </c>
      <c r="I17" s="33">
        <v>16778.7</v>
      </c>
      <c r="J17" s="25" t="s">
        <v>835</v>
      </c>
      <c r="K17" s="25" t="s">
        <v>826</v>
      </c>
      <c r="L17" s="26">
        <v>45056</v>
      </c>
      <c r="M17" s="26">
        <v>45063</v>
      </c>
      <c r="N17" s="26">
        <v>45064</v>
      </c>
      <c r="O17" s="25">
        <v>1</v>
      </c>
      <c r="P17" s="108" t="s">
        <v>791</v>
      </c>
    </row>
    <row r="18" spans="1:16" ht="30" x14ac:dyDescent="0.25">
      <c r="A18" s="25" t="s">
        <v>873</v>
      </c>
      <c r="B18" s="25" t="s">
        <v>433</v>
      </c>
      <c r="C18" s="25" t="s">
        <v>874</v>
      </c>
      <c r="D18" s="25" t="s">
        <v>794</v>
      </c>
      <c r="E18" s="26">
        <v>44930</v>
      </c>
      <c r="F18" s="25" t="s">
        <v>790</v>
      </c>
      <c r="G18" s="32">
        <v>5641.72</v>
      </c>
      <c r="H18" s="107">
        <v>5.15</v>
      </c>
      <c r="I18" s="33">
        <v>29054.858000000004</v>
      </c>
      <c r="J18" s="25" t="s">
        <v>875</v>
      </c>
      <c r="K18" s="25">
        <v>39269040</v>
      </c>
      <c r="L18" s="26">
        <v>44935</v>
      </c>
      <c r="M18" s="26">
        <v>44944</v>
      </c>
      <c r="N18" s="26">
        <v>44949</v>
      </c>
      <c r="O18" s="25">
        <v>5</v>
      </c>
      <c r="P18" s="108" t="s">
        <v>791</v>
      </c>
    </row>
    <row r="19" spans="1:16" x14ac:dyDescent="0.25">
      <c r="A19" s="25" t="s">
        <v>878</v>
      </c>
      <c r="B19" s="25" t="s">
        <v>689</v>
      </c>
      <c r="C19" s="25" t="s">
        <v>879</v>
      </c>
      <c r="D19" s="25" t="s">
        <v>794</v>
      </c>
      <c r="E19" s="26">
        <v>44894</v>
      </c>
      <c r="F19" s="25" t="s">
        <v>790</v>
      </c>
      <c r="G19" s="32">
        <v>50</v>
      </c>
      <c r="H19" s="107">
        <v>5.15</v>
      </c>
      <c r="I19" s="33">
        <v>257.5</v>
      </c>
      <c r="J19" s="25" t="s">
        <v>808</v>
      </c>
      <c r="K19" s="25">
        <v>30049099</v>
      </c>
      <c r="L19" s="26">
        <v>44897</v>
      </c>
      <c r="M19" s="26">
        <v>44931</v>
      </c>
      <c r="N19" s="26">
        <v>44935</v>
      </c>
      <c r="O19" s="25">
        <v>4</v>
      </c>
      <c r="P19" s="108" t="s">
        <v>791</v>
      </c>
    </row>
    <row r="20" spans="1:16" x14ac:dyDescent="0.25">
      <c r="A20" s="25" t="s">
        <v>880</v>
      </c>
      <c r="B20" s="25" t="s">
        <v>689</v>
      </c>
      <c r="C20" s="25" t="s">
        <v>879</v>
      </c>
      <c r="D20" s="25" t="s">
        <v>794</v>
      </c>
      <c r="E20" s="26">
        <v>45106</v>
      </c>
      <c r="F20" s="25" t="s">
        <v>790</v>
      </c>
      <c r="G20" s="32">
        <v>50</v>
      </c>
      <c r="H20" s="107">
        <v>5.15</v>
      </c>
      <c r="I20" s="33">
        <v>257.5</v>
      </c>
      <c r="J20" s="25" t="s">
        <v>799</v>
      </c>
      <c r="K20" s="25">
        <v>30049099</v>
      </c>
      <c r="L20" s="26">
        <v>45106</v>
      </c>
      <c r="M20" s="26">
        <v>45129</v>
      </c>
      <c r="N20" s="26">
        <v>45131</v>
      </c>
      <c r="O20" s="25">
        <v>2</v>
      </c>
      <c r="P20" s="108" t="s">
        <v>791</v>
      </c>
    </row>
    <row r="21" spans="1:16" ht="30" x14ac:dyDescent="0.25">
      <c r="A21" s="25" t="s">
        <v>885</v>
      </c>
      <c r="B21" s="25" t="s">
        <v>120</v>
      </c>
      <c r="C21" s="25" t="s">
        <v>886</v>
      </c>
      <c r="D21" s="25" t="s">
        <v>794</v>
      </c>
      <c r="E21" s="26">
        <v>45182</v>
      </c>
      <c r="F21" s="25" t="s">
        <v>790</v>
      </c>
      <c r="G21" s="32">
        <v>78973.399999999994</v>
      </c>
      <c r="H21" s="107">
        <v>5.15</v>
      </c>
      <c r="I21" s="33">
        <v>406713.01</v>
      </c>
      <c r="J21" s="25" t="s">
        <v>887</v>
      </c>
      <c r="K21" s="25" t="s">
        <v>888</v>
      </c>
      <c r="L21" s="26">
        <v>45229</v>
      </c>
      <c r="M21" s="26">
        <v>45255</v>
      </c>
      <c r="N21" s="26">
        <v>45259</v>
      </c>
      <c r="O21" s="25">
        <v>4</v>
      </c>
      <c r="P21" s="108" t="s">
        <v>791</v>
      </c>
    </row>
    <row r="22" spans="1:16" ht="30" x14ac:dyDescent="0.25">
      <c r="A22" s="25" t="s">
        <v>893</v>
      </c>
      <c r="B22" s="25" t="s">
        <v>120</v>
      </c>
      <c r="C22" s="25" t="s">
        <v>894</v>
      </c>
      <c r="D22" s="25" t="s">
        <v>794</v>
      </c>
      <c r="E22" s="26">
        <v>44881</v>
      </c>
      <c r="F22" s="25" t="s">
        <v>790</v>
      </c>
      <c r="G22" s="32">
        <v>2100</v>
      </c>
      <c r="H22" s="107">
        <v>5.15</v>
      </c>
      <c r="I22" s="33">
        <v>10815</v>
      </c>
      <c r="J22" s="25" t="s">
        <v>895</v>
      </c>
      <c r="K22" s="25">
        <v>30049099</v>
      </c>
      <c r="L22" s="26">
        <v>44896</v>
      </c>
      <c r="M22" s="26">
        <v>44954</v>
      </c>
      <c r="N22" s="26">
        <v>44956</v>
      </c>
      <c r="O22" s="25">
        <v>2</v>
      </c>
      <c r="P22" s="108" t="s">
        <v>791</v>
      </c>
    </row>
    <row r="23" spans="1:16" ht="30" x14ac:dyDescent="0.25">
      <c r="A23" s="25" t="s">
        <v>901</v>
      </c>
      <c r="B23" s="25" t="s">
        <v>344</v>
      </c>
      <c r="C23" s="25" t="s">
        <v>902</v>
      </c>
      <c r="D23" s="25" t="s">
        <v>794</v>
      </c>
      <c r="E23" s="26">
        <v>45075</v>
      </c>
      <c r="F23" s="25" t="s">
        <v>790</v>
      </c>
      <c r="G23" s="32">
        <v>10</v>
      </c>
      <c r="H23" s="107">
        <v>5.15</v>
      </c>
      <c r="I23" s="33">
        <v>51.5</v>
      </c>
      <c r="J23" s="25" t="s">
        <v>903</v>
      </c>
      <c r="K23" s="25" t="s">
        <v>904</v>
      </c>
      <c r="L23" s="26">
        <v>45077</v>
      </c>
      <c r="M23" s="26">
        <v>45102</v>
      </c>
      <c r="N23" s="26">
        <v>45103</v>
      </c>
      <c r="O23" s="25">
        <v>1</v>
      </c>
      <c r="P23" s="108" t="s">
        <v>791</v>
      </c>
    </row>
    <row r="24" spans="1:16" ht="60" x14ac:dyDescent="0.25">
      <c r="A24" s="25" t="s">
        <v>905</v>
      </c>
      <c r="B24" s="25" t="s">
        <v>344</v>
      </c>
      <c r="C24" s="25" t="s">
        <v>793</v>
      </c>
      <c r="D24" s="25" t="s">
        <v>794</v>
      </c>
      <c r="E24" s="26">
        <v>44585</v>
      </c>
      <c r="F24" s="25" t="s">
        <v>790</v>
      </c>
      <c r="G24" s="32">
        <v>10</v>
      </c>
      <c r="H24" s="107">
        <v>5.15</v>
      </c>
      <c r="I24" s="33">
        <v>51.5</v>
      </c>
      <c r="J24" s="25" t="s">
        <v>906</v>
      </c>
      <c r="K24" s="25" t="s">
        <v>1817</v>
      </c>
      <c r="L24" s="26">
        <v>44696</v>
      </c>
      <c r="M24" s="26">
        <v>45080</v>
      </c>
      <c r="N24" s="26">
        <v>45083</v>
      </c>
      <c r="O24" s="25">
        <v>3</v>
      </c>
      <c r="P24" s="108" t="s">
        <v>791</v>
      </c>
    </row>
    <row r="25" spans="1:16" ht="120" x14ac:dyDescent="0.25">
      <c r="A25" s="25" t="s">
        <v>915</v>
      </c>
      <c r="B25" s="25" t="s">
        <v>344</v>
      </c>
      <c r="C25" s="25" t="s">
        <v>916</v>
      </c>
      <c r="D25" s="25" t="s">
        <v>794</v>
      </c>
      <c r="E25" s="26">
        <v>45097</v>
      </c>
      <c r="F25" s="25" t="s">
        <v>790</v>
      </c>
      <c r="G25" s="32">
        <v>58</v>
      </c>
      <c r="H25" s="107">
        <v>5.15</v>
      </c>
      <c r="I25" s="33">
        <v>298.70000000000005</v>
      </c>
      <c r="J25" s="25" t="s">
        <v>917</v>
      </c>
      <c r="K25" s="25" t="s">
        <v>918</v>
      </c>
      <c r="L25" s="26">
        <v>45120</v>
      </c>
      <c r="M25" s="26">
        <v>45132</v>
      </c>
      <c r="N25" s="26">
        <v>45133</v>
      </c>
      <c r="O25" s="25">
        <v>1</v>
      </c>
      <c r="P25" s="108" t="s">
        <v>791</v>
      </c>
    </row>
    <row r="26" spans="1:16" x14ac:dyDescent="0.25">
      <c r="A26" s="25" t="s">
        <v>919</v>
      </c>
      <c r="B26" s="25" t="s">
        <v>344</v>
      </c>
      <c r="C26" s="25" t="s">
        <v>920</v>
      </c>
      <c r="D26" s="25" t="s">
        <v>794</v>
      </c>
      <c r="E26" s="26">
        <v>45183</v>
      </c>
      <c r="F26" s="25" t="s">
        <v>790</v>
      </c>
      <c r="G26" s="32">
        <v>1.3</v>
      </c>
      <c r="H26" s="107">
        <v>5.15</v>
      </c>
      <c r="I26" s="33">
        <v>6.6950000000000003</v>
      </c>
      <c r="J26" s="25" t="s">
        <v>808</v>
      </c>
      <c r="K26" s="25">
        <v>30049099</v>
      </c>
      <c r="L26" s="26">
        <v>45194</v>
      </c>
      <c r="M26" s="26">
        <v>45208</v>
      </c>
      <c r="N26" s="26">
        <v>45212</v>
      </c>
      <c r="O26" s="25">
        <v>4</v>
      </c>
      <c r="P26" s="108" t="s">
        <v>791</v>
      </c>
    </row>
    <row r="27" spans="1:16" ht="45" x14ac:dyDescent="0.25">
      <c r="A27" s="25" t="s">
        <v>921</v>
      </c>
      <c r="B27" s="25" t="s">
        <v>344</v>
      </c>
      <c r="C27" s="25" t="s">
        <v>922</v>
      </c>
      <c r="D27" s="25" t="s">
        <v>794</v>
      </c>
      <c r="E27" s="26">
        <v>45070</v>
      </c>
      <c r="F27" s="25" t="s">
        <v>790</v>
      </c>
      <c r="G27" s="32">
        <v>1</v>
      </c>
      <c r="H27" s="107">
        <v>5.15</v>
      </c>
      <c r="I27" s="33">
        <v>5.15</v>
      </c>
      <c r="J27" s="25" t="s">
        <v>923</v>
      </c>
      <c r="K27" s="25" t="s">
        <v>924</v>
      </c>
      <c r="L27" s="26">
        <v>45071</v>
      </c>
      <c r="M27" s="26">
        <v>45094</v>
      </c>
      <c r="N27" s="26">
        <v>45096</v>
      </c>
      <c r="O27" s="25">
        <v>2</v>
      </c>
      <c r="P27" s="108" t="s">
        <v>791</v>
      </c>
    </row>
    <row r="28" spans="1:16" ht="45" x14ac:dyDescent="0.25">
      <c r="A28" s="25" t="s">
        <v>925</v>
      </c>
      <c r="B28" s="25" t="s">
        <v>344</v>
      </c>
      <c r="C28" s="25" t="s">
        <v>793</v>
      </c>
      <c r="D28" s="25" t="s">
        <v>794</v>
      </c>
      <c r="E28" s="26">
        <v>45054</v>
      </c>
      <c r="F28" s="25" t="s">
        <v>790</v>
      </c>
      <c r="G28" s="32">
        <v>2810</v>
      </c>
      <c r="H28" s="107">
        <v>5.15</v>
      </c>
      <c r="I28" s="33">
        <v>14471.500000000002</v>
      </c>
      <c r="J28" s="25" t="s">
        <v>926</v>
      </c>
      <c r="K28" s="25" t="s">
        <v>927</v>
      </c>
      <c r="L28" s="26">
        <v>45056</v>
      </c>
      <c r="M28" s="26">
        <v>45075</v>
      </c>
      <c r="N28" s="26">
        <v>45076</v>
      </c>
      <c r="O28" s="25">
        <v>1</v>
      </c>
      <c r="P28" s="108" t="s">
        <v>791</v>
      </c>
    </row>
    <row r="29" spans="1:16" ht="30" x14ac:dyDescent="0.25">
      <c r="A29" s="25" t="s">
        <v>928</v>
      </c>
      <c r="B29" s="25" t="s">
        <v>344</v>
      </c>
      <c r="C29" s="25" t="s">
        <v>929</v>
      </c>
      <c r="D29" s="25" t="s">
        <v>794</v>
      </c>
      <c r="E29" s="26">
        <v>45091</v>
      </c>
      <c r="F29" s="25" t="s">
        <v>790</v>
      </c>
      <c r="G29" s="32">
        <v>0.75</v>
      </c>
      <c r="H29" s="107">
        <v>5.15</v>
      </c>
      <c r="I29" s="33">
        <v>3.8625000000000003</v>
      </c>
      <c r="J29" s="25" t="s">
        <v>930</v>
      </c>
      <c r="K29" s="25" t="s">
        <v>931</v>
      </c>
      <c r="L29" s="26">
        <v>45113</v>
      </c>
      <c r="M29" s="26">
        <v>45190</v>
      </c>
      <c r="N29" s="26">
        <v>45190</v>
      </c>
      <c r="O29" s="25">
        <v>0</v>
      </c>
      <c r="P29" s="108" t="s">
        <v>791</v>
      </c>
    </row>
    <row r="30" spans="1:16" ht="30" x14ac:dyDescent="0.25">
      <c r="A30" s="25" t="s">
        <v>932</v>
      </c>
      <c r="B30" s="25" t="s">
        <v>344</v>
      </c>
      <c r="C30" s="25" t="s">
        <v>793</v>
      </c>
      <c r="D30" s="25" t="s">
        <v>794</v>
      </c>
      <c r="E30" s="26">
        <v>44935</v>
      </c>
      <c r="F30" s="25" t="s">
        <v>790</v>
      </c>
      <c r="G30" s="32">
        <v>2630</v>
      </c>
      <c r="H30" s="107">
        <v>5.15</v>
      </c>
      <c r="I30" s="33">
        <v>13544.500000000002</v>
      </c>
      <c r="J30" s="25" t="s">
        <v>933</v>
      </c>
      <c r="K30" s="25" t="s">
        <v>934</v>
      </c>
      <c r="L30" s="26">
        <v>44937</v>
      </c>
      <c r="M30" s="26">
        <v>44949</v>
      </c>
      <c r="N30" s="26">
        <v>44950</v>
      </c>
      <c r="O30" s="25">
        <v>1</v>
      </c>
      <c r="P30" s="108" t="s">
        <v>791</v>
      </c>
    </row>
    <row r="31" spans="1:16" ht="30" x14ac:dyDescent="0.25">
      <c r="A31" s="25" t="s">
        <v>935</v>
      </c>
      <c r="B31" s="25" t="s">
        <v>344</v>
      </c>
      <c r="C31" s="25" t="s">
        <v>929</v>
      </c>
      <c r="D31" s="25" t="s">
        <v>794</v>
      </c>
      <c r="E31" s="26">
        <v>45036</v>
      </c>
      <c r="F31" s="25" t="s">
        <v>790</v>
      </c>
      <c r="G31" s="32">
        <v>0.75</v>
      </c>
      <c r="H31" s="107">
        <v>5.15</v>
      </c>
      <c r="I31" s="33">
        <v>3.8625000000000003</v>
      </c>
      <c r="J31" s="25" t="s">
        <v>903</v>
      </c>
      <c r="K31" s="25" t="s">
        <v>936</v>
      </c>
      <c r="L31" s="26">
        <v>45043</v>
      </c>
      <c r="M31" s="26">
        <v>45071</v>
      </c>
      <c r="N31" s="26">
        <v>45071</v>
      </c>
      <c r="O31" s="25">
        <v>0</v>
      </c>
      <c r="P31" s="108" t="s">
        <v>791</v>
      </c>
    </row>
    <row r="32" spans="1:16" ht="30" x14ac:dyDescent="0.25">
      <c r="A32" s="25" t="s">
        <v>937</v>
      </c>
      <c r="B32" s="25" t="s">
        <v>344</v>
      </c>
      <c r="C32" s="25" t="s">
        <v>938</v>
      </c>
      <c r="D32" s="25" t="s">
        <v>794</v>
      </c>
      <c r="E32" s="26">
        <v>45229</v>
      </c>
      <c r="F32" s="25" t="s">
        <v>790</v>
      </c>
      <c r="G32" s="32">
        <v>0.75</v>
      </c>
      <c r="H32" s="107">
        <v>5.15</v>
      </c>
      <c r="I32" s="33">
        <v>3.8625000000000003</v>
      </c>
      <c r="J32" s="25" t="s">
        <v>939</v>
      </c>
      <c r="K32" s="25" t="s">
        <v>931</v>
      </c>
      <c r="L32" s="26">
        <v>45243</v>
      </c>
      <c r="M32" s="26">
        <v>45275</v>
      </c>
      <c r="N32" s="26">
        <v>45275</v>
      </c>
      <c r="O32" s="25">
        <v>0</v>
      </c>
      <c r="P32" s="108" t="s">
        <v>791</v>
      </c>
    </row>
    <row r="33" spans="1:22" ht="45" x14ac:dyDescent="0.25">
      <c r="A33" s="25" t="s">
        <v>940</v>
      </c>
      <c r="B33" s="25" t="s">
        <v>344</v>
      </c>
      <c r="C33" s="25" t="s">
        <v>922</v>
      </c>
      <c r="D33" s="25" t="s">
        <v>794</v>
      </c>
      <c r="E33" s="26">
        <v>45240</v>
      </c>
      <c r="F33" s="25" t="s">
        <v>790</v>
      </c>
      <c r="G33" s="32">
        <v>1</v>
      </c>
      <c r="H33" s="107">
        <v>5.15</v>
      </c>
      <c r="I33" s="33">
        <v>5.15</v>
      </c>
      <c r="J33" s="25" t="s">
        <v>941</v>
      </c>
      <c r="K33" s="25" t="s">
        <v>924</v>
      </c>
      <c r="L33" s="26">
        <v>45247</v>
      </c>
      <c r="M33" s="26">
        <v>45268</v>
      </c>
      <c r="N33" s="26">
        <v>45273</v>
      </c>
      <c r="O33" s="25">
        <v>5</v>
      </c>
      <c r="P33" s="108" t="s">
        <v>791</v>
      </c>
    </row>
    <row r="34" spans="1:22" ht="60" x14ac:dyDescent="0.25">
      <c r="A34" s="25" t="s">
        <v>942</v>
      </c>
      <c r="B34" s="25" t="s">
        <v>344</v>
      </c>
      <c r="C34" s="25" t="s">
        <v>793</v>
      </c>
      <c r="D34" s="25" t="s">
        <v>794</v>
      </c>
      <c r="E34" s="26">
        <v>45240</v>
      </c>
      <c r="F34" s="25" t="s">
        <v>790</v>
      </c>
      <c r="G34" s="32">
        <v>1576</v>
      </c>
      <c r="H34" s="107">
        <v>5.15</v>
      </c>
      <c r="I34" s="33">
        <v>8116.4000000000005</v>
      </c>
      <c r="J34" s="25" t="s">
        <v>943</v>
      </c>
      <c r="K34" s="25" t="s">
        <v>944</v>
      </c>
      <c r="L34" s="26">
        <v>45244</v>
      </c>
      <c r="M34" s="26">
        <v>45276</v>
      </c>
      <c r="N34" s="26">
        <v>45278</v>
      </c>
      <c r="O34" s="25">
        <v>2</v>
      </c>
      <c r="P34" s="108" t="s">
        <v>791</v>
      </c>
    </row>
    <row r="35" spans="1:22" ht="60" x14ac:dyDescent="0.25">
      <c r="A35" s="25" t="s">
        <v>948</v>
      </c>
      <c r="B35" s="25" t="s">
        <v>344</v>
      </c>
      <c r="C35" s="25" t="s">
        <v>793</v>
      </c>
      <c r="D35" s="25" t="s">
        <v>794</v>
      </c>
      <c r="E35" s="26">
        <v>45175</v>
      </c>
      <c r="F35" s="25" t="s">
        <v>790</v>
      </c>
      <c r="G35" s="32">
        <v>1586</v>
      </c>
      <c r="H35" s="107">
        <v>5.15</v>
      </c>
      <c r="I35" s="33">
        <v>8167.9000000000005</v>
      </c>
      <c r="J35" s="25" t="s">
        <v>808</v>
      </c>
      <c r="K35" s="25" t="s">
        <v>949</v>
      </c>
      <c r="L35" s="26">
        <v>45194</v>
      </c>
      <c r="M35" s="26">
        <v>45208</v>
      </c>
      <c r="N35" s="26">
        <v>45210</v>
      </c>
      <c r="O35" s="25">
        <v>2</v>
      </c>
      <c r="P35" s="108" t="s">
        <v>791</v>
      </c>
    </row>
    <row r="36" spans="1:22" ht="45" x14ac:dyDescent="0.25">
      <c r="A36" s="25" t="s">
        <v>950</v>
      </c>
      <c r="B36" s="25" t="s">
        <v>344</v>
      </c>
      <c r="C36" s="25" t="s">
        <v>951</v>
      </c>
      <c r="D36" s="25" t="s">
        <v>794</v>
      </c>
      <c r="E36" s="26">
        <v>45072</v>
      </c>
      <c r="F36" s="25" t="s">
        <v>790</v>
      </c>
      <c r="G36" s="32">
        <v>99.9</v>
      </c>
      <c r="H36" s="107">
        <v>5.15</v>
      </c>
      <c r="I36" s="33">
        <v>514.48500000000001</v>
      </c>
      <c r="J36" s="25" t="s">
        <v>903</v>
      </c>
      <c r="K36" s="25" t="s">
        <v>952</v>
      </c>
      <c r="L36" s="26">
        <v>45077</v>
      </c>
      <c r="M36" s="26">
        <v>45092</v>
      </c>
      <c r="N36" s="26">
        <v>45093</v>
      </c>
      <c r="O36" s="25">
        <v>1</v>
      </c>
      <c r="P36" s="108" t="s">
        <v>791</v>
      </c>
    </row>
    <row r="37" spans="1:22" ht="30" x14ac:dyDescent="0.25">
      <c r="A37" s="25" t="s">
        <v>953</v>
      </c>
      <c r="B37" s="25" t="s">
        <v>1630</v>
      </c>
      <c r="C37" s="25" t="s">
        <v>954</v>
      </c>
      <c r="D37" s="25" t="s">
        <v>794</v>
      </c>
      <c r="E37" s="26">
        <v>44797</v>
      </c>
      <c r="F37" s="25" t="s">
        <v>790</v>
      </c>
      <c r="G37" s="32">
        <v>0.09</v>
      </c>
      <c r="H37" s="107">
        <v>5.15</v>
      </c>
      <c r="I37" s="33">
        <v>0.46350000000000002</v>
      </c>
      <c r="J37" s="25" t="s">
        <v>955</v>
      </c>
      <c r="K37" s="25">
        <v>39269040</v>
      </c>
      <c r="L37" s="26">
        <v>44872</v>
      </c>
      <c r="M37" s="26">
        <v>44934</v>
      </c>
      <c r="N37" s="26">
        <v>44937</v>
      </c>
      <c r="O37" s="25">
        <v>3</v>
      </c>
      <c r="P37" s="108" t="s">
        <v>791</v>
      </c>
    </row>
    <row r="38" spans="1:22" x14ac:dyDescent="0.25">
      <c r="A38" s="30" t="s">
        <v>44</v>
      </c>
      <c r="B38" s="30">
        <v>36</v>
      </c>
      <c r="C38" s="31"/>
      <c r="D38" s="31"/>
      <c r="E38" s="31"/>
      <c r="F38" s="31"/>
      <c r="G38" s="59"/>
      <c r="H38" s="59"/>
      <c r="I38" s="34">
        <f>SUM(I2:I37)</f>
        <v>2902328.0774999992</v>
      </c>
      <c r="J38" s="31"/>
      <c r="K38" s="31"/>
      <c r="L38" s="31"/>
      <c r="M38" s="31"/>
      <c r="N38" s="31"/>
      <c r="O38" s="111">
        <f>AVERAGE(O2:O37)</f>
        <v>2.2222222222222223</v>
      </c>
      <c r="P38" s="31"/>
      <c r="Q38" s="31"/>
      <c r="R38" s="31"/>
      <c r="S38" s="31"/>
      <c r="T38" s="31"/>
      <c r="U38" s="31"/>
      <c r="V38" s="31"/>
    </row>
    <row r="39" spans="1:22" ht="45" x14ac:dyDescent="0.25">
      <c r="A39" s="56" t="s">
        <v>970</v>
      </c>
    </row>
    <row r="40" spans="1:22" ht="45" x14ac:dyDescent="0.25">
      <c r="A40" s="57" t="s">
        <v>101</v>
      </c>
    </row>
    <row r="41" spans="1:22" ht="33" x14ac:dyDescent="0.25">
      <c r="A41" s="20" t="s">
        <v>102</v>
      </c>
    </row>
  </sheetData>
  <autoFilter ref="A1:P41" xr:uid="{FD021906-F05E-43A2-9D23-0DFFF89ADD34}"/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9D5D2-2671-4891-8813-190031B24D96}">
  <dimension ref="A1:N17"/>
  <sheetViews>
    <sheetView workbookViewId="0">
      <selection activeCell="H21" sqref="H21"/>
    </sheetView>
  </sheetViews>
  <sheetFormatPr defaultRowHeight="15" x14ac:dyDescent="0.25"/>
  <cols>
    <col min="1" max="1" width="20.85546875" style="1" bestFit="1" customWidth="1"/>
    <col min="2" max="2" width="13.85546875" style="1" bestFit="1" customWidth="1"/>
    <col min="3" max="3" width="29.28515625" style="1" customWidth="1"/>
    <col min="4" max="4" width="13.28515625" style="1" bestFit="1" customWidth="1"/>
    <col min="5" max="5" width="10.7109375" style="1" bestFit="1" customWidth="1"/>
    <col min="6" max="6" width="21.140625" style="1" bestFit="1" customWidth="1"/>
    <col min="7" max="7" width="16.140625" style="1" bestFit="1" customWidth="1"/>
    <col min="8" max="8" width="18" style="1" bestFit="1" customWidth="1"/>
    <col min="9" max="9" width="13" style="1" customWidth="1"/>
    <col min="10" max="10" width="88.5703125" style="1" bestFit="1" customWidth="1"/>
    <col min="11" max="11" width="10.7109375" style="1" bestFit="1" customWidth="1"/>
    <col min="12" max="12" width="19.28515625" style="1" bestFit="1" customWidth="1"/>
    <col min="13" max="13" width="10.85546875" style="1" bestFit="1" customWidth="1"/>
    <col min="14" max="14" width="19.85546875" style="1" bestFit="1" customWidth="1"/>
    <col min="15" max="16384" width="9.140625" style="1"/>
  </cols>
  <sheetData>
    <row r="1" spans="1:14" x14ac:dyDescent="0.25">
      <c r="A1" s="30" t="s">
        <v>45</v>
      </c>
      <c r="B1" s="30" t="s">
        <v>35</v>
      </c>
      <c r="C1" s="30" t="s">
        <v>1537</v>
      </c>
      <c r="D1" s="30" t="s">
        <v>61</v>
      </c>
      <c r="E1" s="30" t="s">
        <v>62</v>
      </c>
      <c r="F1" s="30" t="s">
        <v>63</v>
      </c>
      <c r="G1" s="30" t="s">
        <v>64</v>
      </c>
      <c r="H1" s="30" t="s">
        <v>38</v>
      </c>
      <c r="I1" s="30" t="s">
        <v>103</v>
      </c>
      <c r="J1" s="30" t="s">
        <v>66</v>
      </c>
      <c r="K1" s="30" t="s">
        <v>68</v>
      </c>
      <c r="L1" s="30" t="s">
        <v>69</v>
      </c>
      <c r="M1" s="30" t="s">
        <v>70</v>
      </c>
      <c r="N1" s="30" t="s">
        <v>71</v>
      </c>
    </row>
    <row r="2" spans="1:14" x14ac:dyDescent="0.25">
      <c r="A2" s="25" t="s">
        <v>1538</v>
      </c>
      <c r="B2" s="25" t="s">
        <v>1554</v>
      </c>
      <c r="C2" s="25" t="s">
        <v>1539</v>
      </c>
      <c r="D2" s="25" t="s">
        <v>794</v>
      </c>
      <c r="E2" s="26">
        <v>44847</v>
      </c>
      <c r="F2" s="25" t="s">
        <v>1540</v>
      </c>
      <c r="G2" s="32">
        <v>241.11</v>
      </c>
      <c r="H2" s="113">
        <v>5.15</v>
      </c>
      <c r="I2" s="33">
        <f>G2*H2</f>
        <v>1241.7165000000002</v>
      </c>
      <c r="J2" s="25" t="s">
        <v>1541</v>
      </c>
      <c r="K2" s="26">
        <v>44950</v>
      </c>
      <c r="L2" s="26">
        <v>44951</v>
      </c>
      <c r="M2" s="26">
        <v>44950</v>
      </c>
      <c r="N2" s="25">
        <v>1</v>
      </c>
    </row>
    <row r="3" spans="1:14" x14ac:dyDescent="0.25">
      <c r="A3" s="25" t="s">
        <v>1542</v>
      </c>
      <c r="B3" s="25" t="s">
        <v>1554</v>
      </c>
      <c r="C3" s="25" t="s">
        <v>1539</v>
      </c>
      <c r="D3" s="25" t="s">
        <v>794</v>
      </c>
      <c r="E3" s="26">
        <v>44847</v>
      </c>
      <c r="F3" s="25" t="s">
        <v>1540</v>
      </c>
      <c r="G3" s="32">
        <v>240.96</v>
      </c>
      <c r="H3" s="113">
        <v>5.15</v>
      </c>
      <c r="I3" s="33">
        <f t="shared" ref="I3:I15" si="0">G3*H3</f>
        <v>1240.9440000000002</v>
      </c>
      <c r="J3" s="25" t="s">
        <v>1543</v>
      </c>
      <c r="K3" s="26">
        <v>44950</v>
      </c>
      <c r="L3" s="26">
        <v>44951</v>
      </c>
      <c r="M3" s="26">
        <v>44950</v>
      </c>
      <c r="N3" s="25">
        <v>1</v>
      </c>
    </row>
    <row r="4" spans="1:14" x14ac:dyDescent="0.25">
      <c r="A4" s="25" t="s">
        <v>1242</v>
      </c>
      <c r="B4" s="25" t="s">
        <v>689</v>
      </c>
      <c r="C4" s="25" t="s">
        <v>1539</v>
      </c>
      <c r="D4" s="25" t="s">
        <v>794</v>
      </c>
      <c r="E4" s="26">
        <v>44938</v>
      </c>
      <c r="F4" s="25" t="s">
        <v>1540</v>
      </c>
      <c r="G4" s="32">
        <v>50</v>
      </c>
      <c r="H4" s="113">
        <v>5.15</v>
      </c>
      <c r="I4" s="33">
        <f t="shared" si="0"/>
        <v>257.5</v>
      </c>
      <c r="J4" s="25" t="s">
        <v>808</v>
      </c>
      <c r="K4" s="26">
        <v>44991</v>
      </c>
      <c r="L4" s="26">
        <v>45002</v>
      </c>
      <c r="M4" s="26">
        <v>44991</v>
      </c>
      <c r="N4" s="25">
        <v>11</v>
      </c>
    </row>
    <row r="5" spans="1:14" x14ac:dyDescent="0.25">
      <c r="A5" s="25" t="s">
        <v>1209</v>
      </c>
      <c r="B5" s="25" t="s">
        <v>120</v>
      </c>
      <c r="C5" s="25" t="s">
        <v>1539</v>
      </c>
      <c r="D5" s="25" t="s">
        <v>794</v>
      </c>
      <c r="E5" s="26">
        <v>45034</v>
      </c>
      <c r="F5" s="25" t="s">
        <v>1540</v>
      </c>
      <c r="G5" s="32">
        <v>3.42</v>
      </c>
      <c r="H5" s="113">
        <v>5.15</v>
      </c>
      <c r="I5" s="33">
        <f t="shared" si="0"/>
        <v>17.613</v>
      </c>
      <c r="J5" s="25" t="s">
        <v>799</v>
      </c>
      <c r="K5" s="26">
        <v>45075</v>
      </c>
      <c r="L5" s="26">
        <v>45078</v>
      </c>
      <c r="M5" s="26">
        <v>45075</v>
      </c>
      <c r="N5" s="25">
        <v>3</v>
      </c>
    </row>
    <row r="6" spans="1:14" x14ac:dyDescent="0.25">
      <c r="A6" s="25" t="s">
        <v>1214</v>
      </c>
      <c r="B6" s="25" t="s">
        <v>120</v>
      </c>
      <c r="C6" s="25" t="s">
        <v>1539</v>
      </c>
      <c r="D6" s="25" t="s">
        <v>794</v>
      </c>
      <c r="E6" s="26">
        <v>45054</v>
      </c>
      <c r="F6" s="25" t="s">
        <v>1540</v>
      </c>
      <c r="G6" s="32">
        <v>3.68</v>
      </c>
      <c r="H6" s="113">
        <v>5.15</v>
      </c>
      <c r="I6" s="33">
        <f t="shared" si="0"/>
        <v>18.952000000000002</v>
      </c>
      <c r="J6" s="25" t="s">
        <v>1544</v>
      </c>
      <c r="K6" s="26">
        <v>45145</v>
      </c>
      <c r="L6" s="26">
        <v>45148</v>
      </c>
      <c r="M6" s="26">
        <v>45145</v>
      </c>
      <c r="N6" s="25">
        <v>3</v>
      </c>
    </row>
    <row r="7" spans="1:14" ht="30" x14ac:dyDescent="0.25">
      <c r="A7" s="25" t="s">
        <v>1058</v>
      </c>
      <c r="B7" s="25" t="s">
        <v>344</v>
      </c>
      <c r="C7" s="25" t="s">
        <v>1539</v>
      </c>
      <c r="D7" s="25" t="s">
        <v>794</v>
      </c>
      <c r="E7" s="26">
        <v>44719</v>
      </c>
      <c r="F7" s="25" t="s">
        <v>1540</v>
      </c>
      <c r="G7" s="32">
        <v>27</v>
      </c>
      <c r="H7" s="113">
        <v>5.15</v>
      </c>
      <c r="I7" s="33">
        <f t="shared" si="0"/>
        <v>139.05000000000001</v>
      </c>
      <c r="J7" s="25" t="s">
        <v>1545</v>
      </c>
      <c r="K7" s="26">
        <v>45033</v>
      </c>
      <c r="L7" s="26">
        <v>45054</v>
      </c>
      <c r="M7" s="26">
        <v>45033</v>
      </c>
      <c r="N7" s="25">
        <v>0</v>
      </c>
    </row>
    <row r="8" spans="1:14" x14ac:dyDescent="0.25">
      <c r="A8" s="25" t="s">
        <v>1018</v>
      </c>
      <c r="B8" s="25" t="s">
        <v>344</v>
      </c>
      <c r="C8" s="25" t="s">
        <v>1539</v>
      </c>
      <c r="D8" s="25" t="s">
        <v>794</v>
      </c>
      <c r="E8" s="26">
        <v>44972</v>
      </c>
      <c r="F8" s="25" t="s">
        <v>1540</v>
      </c>
      <c r="G8" s="32">
        <v>900</v>
      </c>
      <c r="H8" s="113">
        <v>5.15</v>
      </c>
      <c r="I8" s="33">
        <f t="shared" si="0"/>
        <v>4635</v>
      </c>
      <c r="J8" s="25" t="s">
        <v>1546</v>
      </c>
      <c r="K8" s="26">
        <v>45001</v>
      </c>
      <c r="L8" s="26">
        <v>45002</v>
      </c>
      <c r="M8" s="26">
        <v>45001</v>
      </c>
      <c r="N8" s="25">
        <v>5</v>
      </c>
    </row>
    <row r="9" spans="1:14" x14ac:dyDescent="0.25">
      <c r="A9" s="25" t="s">
        <v>1015</v>
      </c>
      <c r="B9" s="25" t="s">
        <v>344</v>
      </c>
      <c r="C9" s="25" t="s">
        <v>1539</v>
      </c>
      <c r="D9" s="25" t="s">
        <v>794</v>
      </c>
      <c r="E9" s="26">
        <v>45005</v>
      </c>
      <c r="F9" s="25" t="s">
        <v>1540</v>
      </c>
      <c r="G9" s="32">
        <v>55</v>
      </c>
      <c r="H9" s="113">
        <v>5.15</v>
      </c>
      <c r="I9" s="33">
        <f t="shared" si="0"/>
        <v>283.25</v>
      </c>
      <c r="J9" s="25" t="s">
        <v>1547</v>
      </c>
      <c r="K9" s="26">
        <v>45034</v>
      </c>
      <c r="L9" s="26">
        <v>45035</v>
      </c>
      <c r="M9" s="26">
        <v>45034</v>
      </c>
      <c r="N9" s="25">
        <v>1</v>
      </c>
    </row>
    <row r="10" spans="1:14" x14ac:dyDescent="0.25">
      <c r="A10" s="25" t="s">
        <v>996</v>
      </c>
      <c r="B10" s="25" t="s">
        <v>344</v>
      </c>
      <c r="C10" s="25" t="s">
        <v>1539</v>
      </c>
      <c r="D10" s="25" t="s">
        <v>1548</v>
      </c>
      <c r="E10" s="26">
        <v>44909</v>
      </c>
      <c r="F10" s="25" t="s">
        <v>1540</v>
      </c>
      <c r="G10" s="32">
        <v>500</v>
      </c>
      <c r="H10" s="113">
        <v>5.15</v>
      </c>
      <c r="I10" s="33">
        <f t="shared" si="0"/>
        <v>2575</v>
      </c>
      <c r="J10" s="25" t="s">
        <v>1549</v>
      </c>
      <c r="K10" s="26">
        <v>44963</v>
      </c>
      <c r="L10" s="26">
        <v>44964</v>
      </c>
      <c r="M10" s="26">
        <v>44963</v>
      </c>
      <c r="N10" s="25">
        <v>7</v>
      </c>
    </row>
    <row r="11" spans="1:14" ht="30" x14ac:dyDescent="0.25">
      <c r="A11" s="25" t="s">
        <v>1087</v>
      </c>
      <c r="B11" s="25" t="s">
        <v>344</v>
      </c>
      <c r="C11" s="25" t="s">
        <v>1539</v>
      </c>
      <c r="D11" s="25" t="s">
        <v>794</v>
      </c>
      <c r="E11" s="26">
        <v>45065</v>
      </c>
      <c r="F11" s="25" t="s">
        <v>1540</v>
      </c>
      <c r="G11" s="32">
        <v>132.6</v>
      </c>
      <c r="H11" s="113">
        <v>5.15</v>
      </c>
      <c r="I11" s="33">
        <f t="shared" si="0"/>
        <v>682.89</v>
      </c>
      <c r="J11" s="25" t="s">
        <v>1550</v>
      </c>
      <c r="K11" s="26">
        <v>45218</v>
      </c>
      <c r="L11" s="26">
        <v>45230</v>
      </c>
      <c r="M11" s="26">
        <v>45218</v>
      </c>
      <c r="N11" s="25">
        <v>0</v>
      </c>
    </row>
    <row r="12" spans="1:14" x14ac:dyDescent="0.25">
      <c r="A12" s="25" t="s">
        <v>1011</v>
      </c>
      <c r="B12" s="25" t="s">
        <v>344</v>
      </c>
      <c r="C12" s="25" t="s">
        <v>1539</v>
      </c>
      <c r="D12" s="25" t="s">
        <v>794</v>
      </c>
      <c r="E12" s="26">
        <v>45000</v>
      </c>
      <c r="F12" s="25" t="s">
        <v>1540</v>
      </c>
      <c r="G12" s="32">
        <v>2354.5</v>
      </c>
      <c r="H12" s="113">
        <v>5.15</v>
      </c>
      <c r="I12" s="33">
        <f t="shared" si="0"/>
        <v>12125.675000000001</v>
      </c>
      <c r="J12" s="25" t="s">
        <v>1551</v>
      </c>
      <c r="K12" s="26">
        <v>45012</v>
      </c>
      <c r="L12" s="26">
        <v>45016</v>
      </c>
      <c r="M12" s="26">
        <v>45012</v>
      </c>
      <c r="N12" s="25">
        <v>3</v>
      </c>
    </row>
    <row r="13" spans="1:14" ht="30" x14ac:dyDescent="0.25">
      <c r="A13" s="25" t="s">
        <v>1053</v>
      </c>
      <c r="B13" s="25" t="s">
        <v>344</v>
      </c>
      <c r="C13" s="25" t="s">
        <v>1539</v>
      </c>
      <c r="D13" s="25" t="s">
        <v>794</v>
      </c>
      <c r="E13" s="26">
        <v>45065</v>
      </c>
      <c r="F13" s="25" t="s">
        <v>1540</v>
      </c>
      <c r="G13" s="32">
        <v>30</v>
      </c>
      <c r="H13" s="113">
        <v>5.15</v>
      </c>
      <c r="I13" s="33">
        <f t="shared" si="0"/>
        <v>154.5</v>
      </c>
      <c r="J13" s="25" t="s">
        <v>1552</v>
      </c>
      <c r="K13" s="26">
        <v>45120</v>
      </c>
      <c r="L13" s="26">
        <v>45135</v>
      </c>
      <c r="M13" s="26">
        <v>45120</v>
      </c>
      <c r="N13" s="25">
        <v>15</v>
      </c>
    </row>
    <row r="14" spans="1:14" x14ac:dyDescent="0.25">
      <c r="A14" s="25" t="s">
        <v>1048</v>
      </c>
      <c r="B14" s="25" t="s">
        <v>344</v>
      </c>
      <c r="C14" s="25" t="s">
        <v>1539</v>
      </c>
      <c r="D14" s="25" t="s">
        <v>794</v>
      </c>
      <c r="E14" s="26">
        <v>45156</v>
      </c>
      <c r="F14" s="25" t="s">
        <v>1540</v>
      </c>
      <c r="G14" s="32">
        <v>100</v>
      </c>
      <c r="H14" s="113">
        <v>5.15</v>
      </c>
      <c r="I14" s="33">
        <f t="shared" si="0"/>
        <v>515</v>
      </c>
      <c r="J14" s="25" t="s">
        <v>1553</v>
      </c>
      <c r="K14" s="26">
        <v>45165</v>
      </c>
      <c r="L14" s="26">
        <v>45166</v>
      </c>
      <c r="M14" s="26">
        <v>45165</v>
      </c>
      <c r="N14" s="25">
        <v>1</v>
      </c>
    </row>
    <row r="15" spans="1:14" x14ac:dyDescent="0.25">
      <c r="A15" s="25" t="s">
        <v>1090</v>
      </c>
      <c r="B15" s="25" t="s">
        <v>344</v>
      </c>
      <c r="C15" s="25" t="s">
        <v>1539</v>
      </c>
      <c r="D15" s="25" t="s">
        <v>794</v>
      </c>
      <c r="E15" s="26">
        <v>45209</v>
      </c>
      <c r="F15" s="25" t="s">
        <v>1540</v>
      </c>
      <c r="G15" s="32">
        <v>100.5</v>
      </c>
      <c r="H15" s="113">
        <v>5.15</v>
      </c>
      <c r="I15" s="33">
        <f t="shared" si="0"/>
        <v>517.57500000000005</v>
      </c>
      <c r="J15" s="25" t="s">
        <v>808</v>
      </c>
      <c r="K15" s="26">
        <v>45226</v>
      </c>
      <c r="L15" s="26">
        <v>45245</v>
      </c>
      <c r="M15" s="26">
        <v>45226</v>
      </c>
      <c r="N15" s="25">
        <v>20</v>
      </c>
    </row>
    <row r="16" spans="1:14" x14ac:dyDescent="0.25">
      <c r="A16" s="30" t="s">
        <v>73</v>
      </c>
      <c r="B16" s="30"/>
      <c r="C16" s="30"/>
      <c r="D16" s="30"/>
      <c r="E16" s="30"/>
      <c r="F16" s="30" t="s">
        <v>74</v>
      </c>
      <c r="G16" s="30"/>
      <c r="H16" s="30"/>
      <c r="I16" s="34">
        <f>SUM(I2:I15)</f>
        <v>24404.665499999999</v>
      </c>
      <c r="J16" s="30"/>
      <c r="K16" s="30"/>
      <c r="L16" s="30"/>
      <c r="M16" s="30"/>
      <c r="N16" s="55">
        <f>AVERAGE(N2:N15)</f>
        <v>5.0714285714285712</v>
      </c>
    </row>
    <row r="17" spans="1:1" ht="75" x14ac:dyDescent="0.25">
      <c r="A17" s="56" t="s">
        <v>1555</v>
      </c>
    </row>
  </sheetData>
  <autoFilter ref="A1:N17" xr:uid="{2EA9D5D2-2671-4891-8813-190031B24D96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Isenção de Desp. Bancária</vt:lpstr>
      <vt:lpstr>Resumo das Operações</vt:lpstr>
      <vt:lpstr>Câmbios</vt:lpstr>
      <vt:lpstr>TIPO 04 - Câmbio Financeiro</vt:lpstr>
      <vt:lpstr>TIPO - 03 - CONVERTIDO</vt:lpstr>
      <vt:lpstr>Liberados e Entregues</vt:lpstr>
      <vt:lpstr>Agente de Cargas</vt:lpstr>
      <vt:lpstr>DOAÇÕES</vt:lpstr>
      <vt:lpstr>EXPORTADO</vt:lpstr>
      <vt:lpstr>Prazo de Permanência</vt:lpstr>
      <vt:lpstr>COC</vt:lpstr>
      <vt:lpstr>COGEAD-SIEX</vt:lpstr>
      <vt:lpstr>ENSP</vt:lpstr>
      <vt:lpstr>Esc.Téc.MG Sul</vt:lpstr>
      <vt:lpstr>Esc. Téc. Rondônia</vt:lpstr>
      <vt:lpstr>IAM</vt:lpstr>
      <vt:lpstr>ICC</vt:lpstr>
      <vt:lpstr>ICICT</vt:lpstr>
      <vt:lpstr>IFF</vt:lpstr>
      <vt:lpstr>IGM</vt:lpstr>
      <vt:lpstr>INCQS</vt:lpstr>
      <vt:lpstr>IOC</vt:lpstr>
      <vt:lpstr>IRR</vt:lpstr>
      <vt:lpstr>PRESIDÊNCIA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2022-12-29T13:13:19Z</dcterms:created>
  <dcterms:modified xsi:type="dcterms:W3CDTF">2024-01-08T16:33:39Z</dcterms:modified>
</cp:coreProperties>
</file>