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uricio.sergio.FIOCRUZ\Documents\Relatório de Atividades\"/>
    </mc:Choice>
  </mc:AlternateContent>
  <xr:revisionPtr revIDLastSave="0" documentId="8_{60E7B809-8FA8-4CC3-9A02-58FAADC9632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senção de Desp. Bancária" sheetId="2" r:id="rId1"/>
    <sheet name="Resumo das Operações" sheetId="3" r:id="rId2"/>
    <sheet name="Câmbios" sheetId="1" r:id="rId3"/>
    <sheet name="TIPO 04 - Câmbio Financeiro" sheetId="4" r:id="rId4"/>
    <sheet name="TIPO - 03 - CONVERTIDO" sheetId="22" r:id="rId5"/>
    <sheet name="Liberados e Entregues" sheetId="8" r:id="rId6"/>
    <sheet name="Agente de Cargas" sheetId="11" r:id="rId7"/>
    <sheet name="DOAÇÕES" sheetId="9" r:id="rId8"/>
    <sheet name="EXPORTADO" sheetId="23" r:id="rId9"/>
    <sheet name="Prazo de Permanência" sheetId="5" r:id="rId10"/>
    <sheet name="COC" sheetId="6" r:id="rId11"/>
    <sheet name="COGEAD-SIEX" sheetId="7" r:id="rId12"/>
    <sheet name="ENSP" sheetId="12" r:id="rId13"/>
    <sheet name="Esc.Téc.Ceará" sheetId="13" r:id="rId14"/>
    <sheet name="Esc.Téc.MG Sul" sheetId="14" r:id="rId15"/>
    <sheet name="IAM" sheetId="15" r:id="rId16"/>
    <sheet name="ICICT" sheetId="16" r:id="rId17"/>
    <sheet name="IFF" sheetId="17" r:id="rId18"/>
    <sheet name="IGM" sheetId="18" r:id="rId19"/>
    <sheet name="INCQS" sheetId="19" r:id="rId20"/>
    <sheet name="IOC" sheetId="20" r:id="rId21"/>
    <sheet name="IRR" sheetId="21" r:id="rId22"/>
    <sheet name="PRESIDÊNCIA" sheetId="10" r:id="rId23"/>
  </sheets>
  <definedNames>
    <definedName name="_xlnm._FilterDatabase" localSheetId="6" hidden="1">'Agente de Cargas'!$A$1:$Y$78</definedName>
    <definedName name="_xlnm._FilterDatabase" localSheetId="2" hidden="1">Câmbios!$A$1:$U$252</definedName>
    <definedName name="_xlnm._FilterDatabase" localSheetId="7" hidden="1">DOAÇÕES!$A$1:$P$44</definedName>
    <definedName name="_xlnm._FilterDatabase" localSheetId="13" hidden="1">'Esc.Téc.Ceará'!$A$1:$J$8</definedName>
    <definedName name="_xlnm._FilterDatabase" localSheetId="15" hidden="1">IAM!$A$1:$J$20</definedName>
    <definedName name="_xlnm._FilterDatabase" localSheetId="16" hidden="1">ICICT!$A$1:$J$6</definedName>
    <definedName name="_xlnm._FilterDatabase" localSheetId="18" hidden="1">IGM!$A$1:$J$54</definedName>
    <definedName name="_xlnm._FilterDatabase" localSheetId="19" hidden="1">INCQS!$A$1:$J$7</definedName>
    <definedName name="_xlnm._FilterDatabase" localSheetId="20" hidden="1">IOC!$A$1:$J$112</definedName>
    <definedName name="_xlnm._FilterDatabase" localSheetId="21" hidden="1">IRR!$A$1:$J$30</definedName>
    <definedName name="_xlnm._FilterDatabase" localSheetId="0" hidden="1">'Isenção de Desp. Bancária'!$A$1:$G$248</definedName>
    <definedName name="_xlnm._FilterDatabase" localSheetId="5" hidden="1">'Liberados e Entregues'!$A$1:$P$61</definedName>
    <definedName name="_xlnm._FilterDatabase" localSheetId="9" hidden="1">'Prazo de Permanência'!$A$1:$K$52</definedName>
    <definedName name="_xlnm._FilterDatabase" localSheetId="22" hidden="1">PRESIDÊNCIA!$A$1:$J$10</definedName>
    <definedName name="_xlnm._FilterDatabase" localSheetId="3" hidden="1">'TIPO 04 - Câmbio Financeiro'!$A$1:$K$216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9" l="1"/>
  <c r="I63" i="8"/>
  <c r="F29" i="21"/>
  <c r="I57" i="8"/>
  <c r="I54" i="8"/>
  <c r="I53" i="8"/>
  <c r="I52" i="8"/>
  <c r="I51" i="8"/>
  <c r="I50" i="8"/>
  <c r="I49" i="8"/>
  <c r="I44" i="8"/>
  <c r="I43" i="8"/>
  <c r="I42" i="8"/>
  <c r="I39" i="8"/>
  <c r="I37" i="8"/>
  <c r="I36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0" i="8"/>
  <c r="I7" i="8"/>
  <c r="I6" i="8"/>
  <c r="I2" i="8"/>
  <c r="N7" i="23"/>
  <c r="I7" i="23"/>
  <c r="I3" i="23"/>
  <c r="I4" i="23"/>
  <c r="I5" i="23"/>
  <c r="I2" i="23"/>
  <c r="M79" i="11"/>
  <c r="L79" i="11"/>
  <c r="K79" i="11"/>
  <c r="O41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2" i="9"/>
  <c r="O63" i="8" l="1"/>
  <c r="G216" i="2"/>
  <c r="G136" i="2"/>
  <c r="G177" i="2"/>
  <c r="G178" i="2"/>
  <c r="G179" i="2"/>
  <c r="G182" i="2"/>
  <c r="G190" i="2"/>
  <c r="G199" i="2"/>
  <c r="G202" i="2"/>
  <c r="G204" i="2"/>
  <c r="G207" i="2"/>
  <c r="G210" i="2"/>
  <c r="G211" i="2"/>
  <c r="G214" i="2"/>
  <c r="G215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84" i="2"/>
  <c r="G54" i="2"/>
  <c r="G33" i="2"/>
  <c r="G35" i="2"/>
  <c r="G37" i="2"/>
  <c r="G22" i="2"/>
  <c r="G24" i="2"/>
  <c r="G28" i="2"/>
  <c r="G29" i="2"/>
  <c r="G31" i="2"/>
  <c r="G7" i="2"/>
  <c r="G8" i="2"/>
  <c r="G9" i="2"/>
  <c r="G10" i="2"/>
  <c r="G11" i="2"/>
  <c r="G12" i="2"/>
  <c r="G15" i="2"/>
  <c r="G16" i="2"/>
  <c r="G17" i="2"/>
  <c r="F213" i="2"/>
  <c r="G213" i="2" s="1"/>
  <c r="F212" i="2"/>
  <c r="G212" i="2" s="1"/>
  <c r="F209" i="2"/>
  <c r="G209" i="2" s="1"/>
  <c r="F208" i="2"/>
  <c r="G208" i="2" s="1"/>
  <c r="F206" i="2"/>
  <c r="G206" i="2" s="1"/>
  <c r="F205" i="2"/>
  <c r="G205" i="2" s="1"/>
  <c r="F203" i="2"/>
  <c r="G203" i="2" s="1"/>
  <c r="F201" i="2"/>
  <c r="G201" i="2" s="1"/>
  <c r="F200" i="2"/>
  <c r="G200" i="2" s="1"/>
  <c r="F198" i="2"/>
  <c r="G198" i="2" s="1"/>
  <c r="F197" i="2"/>
  <c r="G197" i="2" s="1"/>
  <c r="F196" i="2"/>
  <c r="G196" i="2" s="1"/>
  <c r="F195" i="2"/>
  <c r="G195" i="2" s="1"/>
  <c r="F194" i="2"/>
  <c r="G194" i="2" s="1"/>
  <c r="F193" i="2"/>
  <c r="G193" i="2" s="1"/>
  <c r="F192" i="2"/>
  <c r="G192" i="2" s="1"/>
  <c r="F191" i="2"/>
  <c r="G191" i="2" s="1"/>
  <c r="F189" i="2"/>
  <c r="G189" i="2" s="1"/>
  <c r="F188" i="2"/>
  <c r="G188" i="2" s="1"/>
  <c r="F187" i="2"/>
  <c r="G187" i="2" s="1"/>
  <c r="F186" i="2"/>
  <c r="G186" i="2" s="1"/>
  <c r="F185" i="2"/>
  <c r="G185" i="2" s="1"/>
  <c r="F184" i="2"/>
  <c r="G184" i="2" s="1"/>
  <c r="F183" i="2"/>
  <c r="G183" i="2" s="1"/>
  <c r="F181" i="2"/>
  <c r="G181" i="2" s="1"/>
  <c r="F180" i="2"/>
  <c r="G180" i="2" s="1"/>
  <c r="F176" i="2"/>
  <c r="G176" i="2" s="1"/>
  <c r="F175" i="2"/>
  <c r="G175" i="2" s="1"/>
  <c r="F174" i="2"/>
  <c r="G174" i="2" s="1"/>
  <c r="F173" i="2"/>
  <c r="G173" i="2" s="1"/>
  <c r="F172" i="2"/>
  <c r="G172" i="2" s="1"/>
  <c r="F171" i="2"/>
  <c r="G171" i="2" s="1"/>
  <c r="F170" i="2"/>
  <c r="G170" i="2" s="1"/>
  <c r="F169" i="2"/>
  <c r="G169" i="2" s="1"/>
  <c r="F168" i="2"/>
  <c r="G168" i="2" s="1"/>
  <c r="F167" i="2"/>
  <c r="G167" i="2" s="1"/>
  <c r="F166" i="2"/>
  <c r="G166" i="2" s="1"/>
  <c r="F165" i="2"/>
  <c r="G165" i="2" s="1"/>
  <c r="F164" i="2"/>
  <c r="G164" i="2" s="1"/>
  <c r="F163" i="2"/>
  <c r="G163" i="2" s="1"/>
  <c r="F162" i="2"/>
  <c r="G162" i="2" s="1"/>
  <c r="F161" i="2"/>
  <c r="G161" i="2" s="1"/>
  <c r="F160" i="2"/>
  <c r="G160" i="2" s="1"/>
  <c r="F159" i="2"/>
  <c r="G159" i="2" s="1"/>
  <c r="F158" i="2"/>
  <c r="G158" i="2" s="1"/>
  <c r="F157" i="2"/>
  <c r="G157" i="2" s="1"/>
  <c r="F156" i="2"/>
  <c r="G156" i="2" s="1"/>
  <c r="F155" i="2"/>
  <c r="G155" i="2" s="1"/>
  <c r="F154" i="2"/>
  <c r="G154" i="2" s="1"/>
  <c r="F153" i="2"/>
  <c r="G153" i="2" s="1"/>
  <c r="F152" i="2"/>
  <c r="G152" i="2" s="1"/>
  <c r="F151" i="2"/>
  <c r="G151" i="2" s="1"/>
  <c r="F150" i="2"/>
  <c r="G150" i="2" s="1"/>
  <c r="F149" i="2"/>
  <c r="G149" i="2" s="1"/>
  <c r="F148" i="2"/>
  <c r="G148" i="2" s="1"/>
  <c r="F147" i="2"/>
  <c r="G147" i="2" s="1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F136" i="2"/>
  <c r="F135" i="2"/>
  <c r="G135" i="2" s="1"/>
  <c r="F134" i="2"/>
  <c r="G134" i="2" s="1"/>
  <c r="F133" i="2"/>
  <c r="G133" i="2" s="1"/>
  <c r="F132" i="2"/>
  <c r="G132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6" i="2"/>
  <c r="G36" i="2" s="1"/>
  <c r="F34" i="2"/>
  <c r="G34" i="2" s="1"/>
  <c r="F32" i="2"/>
  <c r="G32" i="2" s="1"/>
  <c r="F30" i="2"/>
  <c r="G30" i="2" s="1"/>
  <c r="F27" i="2"/>
  <c r="G27" i="2" s="1"/>
  <c r="F26" i="2"/>
  <c r="G26" i="2" s="1"/>
  <c r="F25" i="2"/>
  <c r="G25" i="2" s="1"/>
  <c r="F23" i="2"/>
  <c r="G23" i="2" s="1"/>
  <c r="F21" i="2"/>
  <c r="G21" i="2" s="1"/>
  <c r="F20" i="2"/>
  <c r="G20" i="2" s="1"/>
  <c r="F19" i="2"/>
  <c r="G19" i="2" s="1"/>
  <c r="F18" i="2"/>
  <c r="G18" i="2" s="1"/>
  <c r="F14" i="2"/>
  <c r="G14" i="2" s="1"/>
  <c r="F13" i="2"/>
  <c r="G13" i="2" s="1"/>
  <c r="F6" i="2"/>
  <c r="G6" i="2" s="1"/>
  <c r="F5" i="2"/>
  <c r="G5" i="2" s="1"/>
  <c r="F4" i="2"/>
  <c r="G4" i="2" s="1"/>
  <c r="F3" i="2"/>
  <c r="G3" i="2" s="1"/>
  <c r="F2" i="2"/>
  <c r="G18" i="3"/>
  <c r="G7" i="3"/>
  <c r="F5" i="6"/>
  <c r="I3" i="22"/>
  <c r="F30" i="21"/>
  <c r="I41" i="21"/>
  <c r="G41" i="21"/>
  <c r="F41" i="21"/>
  <c r="E41" i="21"/>
  <c r="D41" i="21"/>
  <c r="H41" i="21"/>
  <c r="H118" i="20"/>
  <c r="F112" i="20"/>
  <c r="I122" i="20"/>
  <c r="G122" i="20"/>
  <c r="F122" i="20"/>
  <c r="E122" i="20"/>
  <c r="D122" i="20"/>
  <c r="G19" i="19"/>
  <c r="E7" i="19"/>
  <c r="H16" i="19" s="1"/>
  <c r="H19" i="19" s="1"/>
  <c r="I19" i="19"/>
  <c r="F19" i="19"/>
  <c r="E19" i="19"/>
  <c r="D19" i="19"/>
  <c r="H64" i="18"/>
  <c r="E54" i="18"/>
  <c r="I65" i="18"/>
  <c r="F65" i="18"/>
  <c r="E65" i="18"/>
  <c r="D65" i="18"/>
  <c r="H7" i="17"/>
  <c r="I13" i="17"/>
  <c r="H13" i="17"/>
  <c r="F13" i="17"/>
  <c r="E13" i="17"/>
  <c r="D13" i="17"/>
  <c r="F3" i="17"/>
  <c r="F7" i="16"/>
  <c r="I17" i="16"/>
  <c r="H17" i="16"/>
  <c r="G17" i="16"/>
  <c r="F17" i="16"/>
  <c r="E17" i="16"/>
  <c r="D17" i="16"/>
  <c r="Y79" i="11"/>
  <c r="X79" i="11"/>
  <c r="W79" i="11"/>
  <c r="G248" i="2" l="1"/>
  <c r="H122" i="20"/>
  <c r="H65" i="18"/>
  <c r="F20" i="15"/>
  <c r="I34" i="15"/>
  <c r="H34" i="15"/>
  <c r="G34" i="15"/>
  <c r="F34" i="15"/>
  <c r="E34" i="15"/>
  <c r="D34" i="15"/>
  <c r="F5" i="14"/>
  <c r="I16" i="14"/>
  <c r="H16" i="14"/>
  <c r="G16" i="14"/>
  <c r="F16" i="14"/>
  <c r="E16" i="14"/>
  <c r="D16" i="14"/>
  <c r="F8" i="13"/>
  <c r="I20" i="13"/>
  <c r="H20" i="13"/>
  <c r="G20" i="13"/>
  <c r="F20" i="13"/>
  <c r="E20" i="13"/>
  <c r="D20" i="13"/>
  <c r="F10" i="10"/>
  <c r="F4" i="12"/>
  <c r="H15" i="12" s="1"/>
  <c r="I15" i="12"/>
  <c r="G15" i="12"/>
  <c r="F15" i="12"/>
  <c r="E15" i="12"/>
  <c r="D15" i="12"/>
  <c r="J216" i="1" l="1"/>
  <c r="I27" i="10"/>
  <c r="G27" i="10"/>
  <c r="F27" i="10"/>
  <c r="E27" i="10"/>
  <c r="D27" i="10"/>
  <c r="H27" i="10"/>
  <c r="H11" i="7"/>
  <c r="F3" i="7"/>
  <c r="I14" i="7"/>
  <c r="G14" i="7"/>
  <c r="F14" i="7"/>
  <c r="E14" i="7"/>
  <c r="D14" i="7"/>
  <c r="H14" i="7"/>
  <c r="H16" i="6"/>
  <c r="K50" i="5" l="1"/>
  <c r="J50" i="5"/>
  <c r="I50" i="5"/>
  <c r="H50" i="5"/>
  <c r="G50" i="5"/>
  <c r="F50" i="5"/>
  <c r="C254" i="1"/>
  <c r="J251" i="1"/>
  <c r="J227" i="1"/>
  <c r="J223" i="1"/>
  <c r="F216" i="4"/>
  <c r="G19" i="3"/>
  <c r="G17" i="3"/>
  <c r="G16" i="3"/>
  <c r="G15" i="3"/>
  <c r="G14" i="3"/>
  <c r="G8" i="3"/>
  <c r="G6" i="3"/>
  <c r="G5" i="3"/>
  <c r="G4" i="3"/>
  <c r="G3" i="3"/>
  <c r="I19" i="6"/>
  <c r="H19" i="6"/>
  <c r="G19" i="6"/>
  <c r="F19" i="6"/>
  <c r="E19" i="6"/>
  <c r="D19" i="6"/>
  <c r="F20" i="3"/>
  <c r="E20" i="3"/>
  <c r="D20" i="3"/>
  <c r="C20" i="3"/>
  <c r="B20" i="3"/>
  <c r="F9" i="3"/>
  <c r="E9" i="3"/>
  <c r="D9" i="3"/>
  <c r="C9" i="3"/>
  <c r="B9" i="3"/>
  <c r="J254" i="1" l="1"/>
  <c r="G20" i="3"/>
  <c r="G9" i="3"/>
</calcChain>
</file>

<file path=xl/sharedStrings.xml><?xml version="1.0" encoding="utf-8"?>
<sst xmlns="http://schemas.openxmlformats.org/spreadsheetml/2006/main" count="9540" uniqueCount="2260">
  <si>
    <t>25067.000181/2022-44</t>
  </si>
  <si>
    <t>COC</t>
  </si>
  <si>
    <r>
      <rPr>
        <sz val="8"/>
        <color rgb="FF000000"/>
        <rFont val="Arial"/>
        <family val="2"/>
      </rPr>
      <t>RED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POPULARIZACION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</t>
    </r>
  </si>
  <si>
    <t>US$                462,00</t>
  </si>
  <si>
    <t>21/06/2022</t>
  </si>
  <si>
    <t>22/16025739</t>
  </si>
  <si>
    <t>23/06/2022</t>
  </si>
  <si>
    <t>/  /</t>
  </si>
  <si>
    <t>FLUTUANTE e TIPO 4</t>
  </si>
  <si>
    <r>
      <rPr>
        <sz val="7"/>
        <color rgb="FF000000"/>
        <rFont val="Arial"/>
        <family val="2"/>
      </rPr>
      <t>DISPENSA</t>
    </r>
  </si>
  <si>
    <r>
      <rPr>
        <sz val="8"/>
        <color rgb="FF000000"/>
        <rFont val="Arial"/>
        <family val="2"/>
      </rPr>
      <t>25382.000671/2021-97</t>
    </r>
  </si>
  <si>
    <r>
      <rPr>
        <sz val="8"/>
        <color rgb="FF000000"/>
        <rFont val="Arial"/>
        <family val="2"/>
      </rPr>
      <t>IAM</t>
    </r>
  </si>
  <si>
    <r>
      <rPr>
        <sz val="8"/>
        <color rgb="FF000000"/>
        <rFont val="Arial"/>
        <family val="2"/>
      </rPr>
      <t>SCIENCE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SUITE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</t>
    </r>
  </si>
  <si>
    <t>US$             1.260,00</t>
  </si>
  <si>
    <r>
      <rPr>
        <sz val="8"/>
        <color rgb="FF000000"/>
        <rFont val="Arial"/>
        <family val="2"/>
      </rPr>
      <t>13/09/2022</t>
    </r>
  </si>
  <si>
    <r>
      <rPr>
        <sz val="8"/>
        <color rgb="FF000000"/>
        <rFont val="Arial"/>
        <family val="2"/>
      </rPr>
      <t>22/16393004</t>
    </r>
  </si>
  <si>
    <r>
      <rPr>
        <sz val="8"/>
        <color rgb="FF000000"/>
        <rFont val="Arial"/>
        <family val="2"/>
      </rPr>
      <t>15/09/2022</t>
    </r>
  </si>
  <si>
    <r>
      <rPr>
        <sz val="8"/>
        <color rgb="FF000000"/>
        <rFont val="Arial"/>
        <family val="2"/>
      </rPr>
      <t>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/</t>
    </r>
  </si>
  <si>
    <r>
      <rPr>
        <sz val="8"/>
        <color rgb="FF000000"/>
        <rFont val="Arial"/>
        <family val="2"/>
      </rPr>
      <t>FLUTUANTE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TIPO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4</t>
    </r>
  </si>
  <si>
    <r>
      <rPr>
        <sz val="8"/>
        <color rgb="FF000000"/>
        <rFont val="Arial"/>
        <family val="2"/>
      </rPr>
      <t>25381.000325/2022-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8</t>
    </r>
  </si>
  <si>
    <r>
      <rPr>
        <sz val="8"/>
        <color rgb="FF000000"/>
        <rFont val="Arial"/>
        <family val="2"/>
      </rPr>
      <t>IRR</t>
    </r>
  </si>
  <si>
    <r>
      <rPr>
        <sz val="8"/>
        <color rgb="FF000000"/>
        <rFont val="Arial"/>
        <family val="2"/>
      </rPr>
      <t>KENES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INTERNATIONAL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OR</t>
    </r>
  </si>
  <si>
    <t>E                    725,00</t>
  </si>
  <si>
    <r>
      <rPr>
        <sz val="8"/>
        <color rgb="FF000000"/>
        <rFont val="Arial"/>
        <family val="2"/>
      </rPr>
      <t>08/07/2022</t>
    </r>
  </si>
  <si>
    <r>
      <rPr>
        <sz val="8"/>
        <color rgb="FF000000"/>
        <rFont val="Arial"/>
        <family val="2"/>
      </rPr>
      <t>22/16031860</t>
    </r>
  </si>
  <si>
    <r>
      <rPr>
        <sz val="7"/>
        <color rgb="FF000000"/>
        <rFont val="Arial"/>
        <family val="2"/>
      </rPr>
      <t>INEXIGIBILIDADE</t>
    </r>
  </si>
  <si>
    <r>
      <rPr>
        <sz val="8"/>
        <color rgb="FF000000"/>
        <rFont val="Arial"/>
        <family val="2"/>
      </rPr>
      <t>25385.000213/2022-17</t>
    </r>
  </si>
  <si>
    <r>
      <rPr>
        <sz val="8"/>
        <color rgb="FF000000"/>
        <rFont val="Arial"/>
        <family val="2"/>
      </rPr>
      <t>INCQS</t>
    </r>
  </si>
  <si>
    <r>
      <rPr>
        <sz val="8"/>
        <color rgb="FF000000"/>
        <rFont val="Arial"/>
        <family val="2"/>
      </rPr>
      <t>FULL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DAY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S.R.L.</t>
    </r>
  </si>
  <si>
    <t>E                    550,00</t>
  </si>
  <si>
    <r>
      <rPr>
        <sz val="8"/>
        <color rgb="FF000000"/>
        <rFont val="Arial"/>
        <family val="2"/>
      </rPr>
      <t>29/06/2022</t>
    </r>
  </si>
  <si>
    <r>
      <rPr>
        <sz val="8"/>
        <color rgb="FF000000"/>
        <rFont val="Arial"/>
        <family val="2"/>
      </rPr>
      <t>22/16028801</t>
    </r>
  </si>
  <si>
    <r>
      <rPr>
        <sz val="8"/>
        <color rgb="FF000000"/>
        <rFont val="Arial"/>
        <family val="2"/>
      </rPr>
      <t>01/07/2022</t>
    </r>
  </si>
  <si>
    <r>
      <rPr>
        <sz val="8"/>
        <color rgb="FF000000"/>
        <rFont val="Arial"/>
        <family val="2"/>
      </rPr>
      <t>25381.000396/2022-01</t>
    </r>
  </si>
  <si>
    <r>
      <rPr>
        <sz val="8"/>
        <color rgb="FF000000"/>
        <rFont val="Arial"/>
        <family val="2"/>
      </rPr>
      <t>FRONTIERS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MEDIA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</t>
    </r>
  </si>
  <si>
    <t>US$                590,00</t>
  </si>
  <si>
    <r>
      <rPr>
        <sz val="8"/>
        <color rgb="FF000000"/>
        <rFont val="Arial"/>
        <family val="2"/>
      </rPr>
      <t>08/09/2022</t>
    </r>
  </si>
  <si>
    <r>
      <rPr>
        <sz val="8"/>
        <color rgb="FF000000"/>
        <rFont val="Arial"/>
        <family val="2"/>
      </rPr>
      <t>22/16390739</t>
    </r>
  </si>
  <si>
    <r>
      <rPr>
        <sz val="8"/>
        <color rgb="FF000000"/>
        <rFont val="Arial"/>
        <family val="2"/>
      </rPr>
      <t>12/09/2022</t>
    </r>
  </si>
  <si>
    <r>
      <rPr>
        <sz val="8"/>
        <color rgb="FF000000"/>
        <rFont val="Arial"/>
        <family val="2"/>
      </rPr>
      <t>25067.000070/2022-38</t>
    </r>
  </si>
  <si>
    <r>
      <rPr>
        <sz val="8"/>
        <color rgb="FF000000"/>
        <rFont val="Arial"/>
        <family val="2"/>
      </rPr>
      <t>COC</t>
    </r>
  </si>
  <si>
    <r>
      <rPr>
        <sz val="8"/>
        <color rgb="FF000000"/>
        <rFont val="Arial"/>
        <family val="2"/>
      </rPr>
      <t>ECSITE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EUROPEAN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NE</t>
    </r>
  </si>
  <si>
    <t>E                    435,00</t>
  </si>
  <si>
    <r>
      <rPr>
        <sz val="8"/>
        <color rgb="FF000000"/>
        <rFont val="Arial"/>
        <family val="2"/>
      </rPr>
      <t>25/03/2022</t>
    </r>
  </si>
  <si>
    <r>
      <rPr>
        <sz val="8"/>
        <color rgb="FF000000"/>
        <rFont val="Arial"/>
        <family val="2"/>
      </rPr>
      <t>22/15999990</t>
    </r>
  </si>
  <si>
    <r>
      <rPr>
        <sz val="8"/>
        <color rgb="FF000000"/>
        <rFont val="Arial"/>
        <family val="2"/>
      </rPr>
      <t>27/03/2022</t>
    </r>
  </si>
  <si>
    <r>
      <rPr>
        <sz val="8"/>
        <color rgb="FF000000"/>
        <rFont val="Arial"/>
        <family val="2"/>
      </rPr>
      <t>25067.000069/2022-11</t>
    </r>
  </si>
  <si>
    <r>
      <rPr>
        <sz val="8"/>
        <color rgb="FF000000"/>
        <rFont val="Arial"/>
        <family val="2"/>
      </rPr>
      <t>ICICT</t>
    </r>
  </si>
  <si>
    <r>
      <rPr>
        <sz val="8"/>
        <color rgb="FF000000"/>
        <rFont val="Arial"/>
        <family val="2"/>
      </rPr>
      <t>FUNDACION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LEONARDO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TO</t>
    </r>
  </si>
  <si>
    <t>E                 1.080,00</t>
  </si>
  <si>
    <r>
      <rPr>
        <sz val="8"/>
        <color rgb="FF000000"/>
        <rFont val="Arial"/>
        <family val="2"/>
      </rPr>
      <t>17/03/2022</t>
    </r>
  </si>
  <si>
    <r>
      <rPr>
        <sz val="8"/>
        <color rgb="FF000000"/>
        <rFont val="Arial"/>
        <family val="2"/>
      </rPr>
      <t>22/15997518</t>
    </r>
  </si>
  <si>
    <r>
      <rPr>
        <sz val="8"/>
        <color rgb="FF000000"/>
        <rFont val="Arial"/>
        <family val="2"/>
      </rPr>
      <t>21/03/2022</t>
    </r>
  </si>
  <si>
    <r>
      <rPr>
        <sz val="8"/>
        <color rgb="FF000000"/>
        <rFont val="Arial"/>
        <family val="2"/>
      </rPr>
      <t>25381.000083/2022-44</t>
    </r>
  </si>
  <si>
    <r>
      <rPr>
        <sz val="8"/>
        <color rgb="FF000000"/>
        <rFont val="Arial"/>
        <family val="2"/>
      </rPr>
      <t>GEMA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AGENCIA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VIAJES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Y</t>
    </r>
  </si>
  <si>
    <t>US$             1.685,00</t>
  </si>
  <si>
    <r>
      <rPr>
        <sz val="8"/>
        <color rgb="FF000000"/>
        <rFont val="Arial"/>
        <family val="2"/>
      </rPr>
      <t>12/04/2022</t>
    </r>
  </si>
  <si>
    <r>
      <rPr>
        <sz val="8"/>
        <color rgb="FF000000"/>
        <rFont val="Arial"/>
        <family val="2"/>
      </rPr>
      <t>22/16004992</t>
    </r>
  </si>
  <si>
    <r>
      <rPr>
        <sz val="8"/>
        <color rgb="FF000000"/>
        <rFont val="Arial"/>
        <family val="2"/>
      </rPr>
      <t>14/04/2022</t>
    </r>
  </si>
  <si>
    <r>
      <rPr>
        <sz val="8"/>
        <color rgb="FF000000"/>
        <rFont val="Arial"/>
        <family val="2"/>
      </rPr>
      <t>25030.001330/2022-18</t>
    </r>
  </si>
  <si>
    <r>
      <rPr>
        <sz val="8"/>
        <color rgb="FF000000"/>
        <rFont val="Arial"/>
        <family val="2"/>
      </rPr>
      <t>IOC</t>
    </r>
  </si>
  <si>
    <r>
      <rPr>
        <sz val="8"/>
        <color rgb="FF000000"/>
        <rFont val="Arial"/>
        <family val="2"/>
      </rPr>
      <t>WOLTER'S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KLUWER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HEALTH</t>
    </r>
  </si>
  <si>
    <t>US$                933,00</t>
  </si>
  <si>
    <r>
      <rPr>
        <sz val="8"/>
        <color rgb="FF000000"/>
        <rFont val="Arial"/>
        <family val="2"/>
      </rPr>
      <t>5,1890</t>
    </r>
  </si>
  <si>
    <r>
      <rPr>
        <sz val="8"/>
        <color rgb="FF000000"/>
        <rFont val="Arial"/>
        <family val="2"/>
      </rPr>
      <t>21/12/2022</t>
    </r>
  </si>
  <si>
    <r>
      <rPr>
        <sz val="8"/>
        <color rgb="FF000000"/>
        <rFont val="Arial"/>
        <family val="2"/>
      </rPr>
      <t>22/16446956</t>
    </r>
  </si>
  <si>
    <r>
      <rPr>
        <sz val="8"/>
        <color rgb="FF000000"/>
        <rFont val="Arial"/>
        <family val="2"/>
      </rPr>
      <t>23/12/2022</t>
    </r>
  </si>
  <si>
    <r>
      <rPr>
        <sz val="8"/>
        <color rgb="FF000000"/>
        <rFont val="Arial"/>
        <family val="2"/>
      </rPr>
      <t>25030.001331/2022-54</t>
    </r>
  </si>
  <si>
    <r>
      <rPr>
        <sz val="8"/>
        <color rgb="FF000000"/>
        <rFont val="Arial"/>
        <family val="2"/>
      </rPr>
      <t>ELSEVIER</t>
    </r>
  </si>
  <si>
    <t>US$             2.530,00</t>
  </si>
  <si>
    <r>
      <rPr>
        <sz val="8"/>
        <color rgb="FF000000"/>
        <rFont val="Arial"/>
        <family val="2"/>
      </rPr>
      <t>22/16446961</t>
    </r>
  </si>
  <si>
    <r>
      <rPr>
        <sz val="8"/>
        <color rgb="FF000000"/>
        <rFont val="Arial"/>
        <family val="2"/>
      </rPr>
      <t>25030.001358/2021-66</t>
    </r>
  </si>
  <si>
    <r>
      <rPr>
        <sz val="8"/>
        <color rgb="FF000000"/>
        <rFont val="Arial"/>
        <family val="2"/>
      </rPr>
      <t>DARTMOUTH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JOURNAL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SER</t>
    </r>
  </si>
  <si>
    <t>US$                800,00</t>
  </si>
  <si>
    <r>
      <rPr>
        <sz val="8"/>
        <color rgb="FF000000"/>
        <rFont val="Arial"/>
        <family val="2"/>
      </rPr>
      <t>10/01/2022</t>
    </r>
  </si>
  <si>
    <r>
      <rPr>
        <sz val="8"/>
        <color rgb="FF000000"/>
        <rFont val="Arial"/>
        <family val="2"/>
      </rPr>
      <t>21/15980262</t>
    </r>
  </si>
  <si>
    <r>
      <rPr>
        <sz val="8"/>
        <color rgb="FF000000"/>
        <rFont val="Arial"/>
        <family val="2"/>
      </rPr>
      <t>12/01/2022</t>
    </r>
  </si>
  <si>
    <r>
      <rPr>
        <sz val="8"/>
        <color rgb="FF000000"/>
        <rFont val="Arial"/>
        <family val="2"/>
      </rPr>
      <t>25030.001415/2021-15</t>
    </r>
  </si>
  <si>
    <t>US$             3.340,00</t>
  </si>
  <si>
    <r>
      <rPr>
        <sz val="8"/>
        <color rgb="FF000000"/>
        <rFont val="Arial"/>
        <family val="2"/>
      </rPr>
      <t>21/15980264</t>
    </r>
  </si>
  <si>
    <r>
      <rPr>
        <sz val="8"/>
        <color rgb="FF000000"/>
        <rFont val="Arial"/>
        <family val="2"/>
      </rPr>
      <t>25030.001461/2021-14</t>
    </r>
  </si>
  <si>
    <r>
      <rPr>
        <sz val="8"/>
        <color rgb="FF000000"/>
        <rFont val="Arial"/>
        <family val="2"/>
      </rPr>
      <t>PUBLIC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LIBRARY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SCIENC</t>
    </r>
  </si>
  <si>
    <t>US$             5.247,00</t>
  </si>
  <si>
    <r>
      <rPr>
        <sz val="8"/>
        <color rgb="FF000000"/>
        <rFont val="Arial"/>
        <family val="2"/>
      </rPr>
      <t>04/02/2022</t>
    </r>
  </si>
  <si>
    <r>
      <rPr>
        <sz val="8"/>
        <color rgb="FF000000"/>
        <rFont val="Arial"/>
        <family val="2"/>
      </rPr>
      <t>22/15986780</t>
    </r>
  </si>
  <si>
    <r>
      <rPr>
        <sz val="8"/>
        <color rgb="FF000000"/>
        <rFont val="Arial"/>
        <family val="2"/>
      </rPr>
      <t>08/02/2022</t>
    </r>
  </si>
  <si>
    <r>
      <rPr>
        <sz val="8"/>
        <color rgb="FF000000"/>
        <rFont val="Arial"/>
        <family val="2"/>
      </rPr>
      <t>25381.000352/2022-72</t>
    </r>
  </si>
  <si>
    <r>
      <rPr>
        <sz val="8"/>
        <color rgb="FF000000"/>
        <rFont val="Arial"/>
        <family val="2"/>
      </rPr>
      <t>SPRINGER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NATURE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AMERIC</t>
    </r>
  </si>
  <si>
    <t>US$             1.000,00</t>
  </si>
  <si>
    <r>
      <rPr>
        <sz val="8"/>
        <color rgb="FF000000"/>
        <rFont val="Arial"/>
        <family val="2"/>
      </rPr>
      <t>21/11/2022</t>
    </r>
  </si>
  <si>
    <r>
      <rPr>
        <sz val="8"/>
        <color rgb="FF000000"/>
        <rFont val="Arial"/>
        <family val="2"/>
      </rPr>
      <t>22/16429978</t>
    </r>
  </si>
  <si>
    <r>
      <rPr>
        <sz val="8"/>
        <color rgb="FF000000"/>
        <rFont val="Arial"/>
        <family val="2"/>
      </rPr>
      <t>25381.000370/2022-54</t>
    </r>
  </si>
  <si>
    <r>
      <rPr>
        <sz val="8"/>
        <color rgb="FF000000"/>
        <rFont val="Arial"/>
        <family val="2"/>
      </rPr>
      <t>MYJOVE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CORPORATION</t>
    </r>
  </si>
  <si>
    <t>US$                700,00</t>
  </si>
  <si>
    <r>
      <rPr>
        <sz val="8"/>
        <color rgb="FF000000"/>
        <rFont val="Arial"/>
        <family val="2"/>
      </rPr>
      <t>09/08/2022</t>
    </r>
  </si>
  <si>
    <r>
      <rPr>
        <sz val="8"/>
        <color rgb="FF000000"/>
        <rFont val="Arial"/>
        <family val="2"/>
      </rPr>
      <t>22/16041658</t>
    </r>
  </si>
  <si>
    <r>
      <rPr>
        <sz val="8"/>
        <color rgb="FF000000"/>
        <rFont val="Arial"/>
        <family val="2"/>
      </rPr>
      <t>11/08/2022</t>
    </r>
  </si>
  <si>
    <r>
      <rPr>
        <sz val="8"/>
        <color rgb="FF000000"/>
        <rFont val="Arial"/>
        <family val="2"/>
      </rPr>
      <t>25380.002303/2022-84</t>
    </r>
  </si>
  <si>
    <r>
      <rPr>
        <sz val="8"/>
        <color rgb="FF000000"/>
        <rFont val="Arial"/>
        <family val="2"/>
      </rPr>
      <t>VPEIC/PR</t>
    </r>
  </si>
  <si>
    <r>
      <rPr>
        <sz val="8"/>
        <color rgb="FF000000"/>
        <rFont val="Arial"/>
        <family val="2"/>
      </rPr>
      <t>AULP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UNITATE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VIS</t>
    </r>
  </si>
  <si>
    <t>E                 1.500,00</t>
  </si>
  <si>
    <r>
      <rPr>
        <sz val="8"/>
        <color rgb="FF000000"/>
        <rFont val="Arial"/>
        <family val="2"/>
      </rPr>
      <t>02/08/2022</t>
    </r>
  </si>
  <si>
    <r>
      <rPr>
        <sz val="8"/>
        <color rgb="FF000000"/>
        <rFont val="Arial"/>
        <family val="2"/>
      </rPr>
      <t>22/16039235</t>
    </r>
  </si>
  <si>
    <r>
      <rPr>
        <sz val="8"/>
        <color rgb="FF000000"/>
        <rFont val="Arial"/>
        <family val="2"/>
      </rPr>
      <t>04/08/2022</t>
    </r>
  </si>
  <si>
    <r>
      <rPr>
        <sz val="8"/>
        <color rgb="FF000000"/>
        <rFont val="Arial"/>
        <family val="2"/>
      </rPr>
      <t>25030.000733/2022-31</t>
    </r>
  </si>
  <si>
    <r>
      <rPr>
        <sz val="8"/>
        <color rgb="FF000000"/>
        <rFont val="Arial"/>
        <family val="2"/>
      </rPr>
      <t>INTECH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DOO</t>
    </r>
  </si>
  <si>
    <t>LIB                 700,00</t>
  </si>
  <si>
    <r>
      <rPr>
        <sz val="8"/>
        <color rgb="FF000000"/>
        <rFont val="Arial"/>
        <family val="2"/>
      </rPr>
      <t>22/16393029</t>
    </r>
  </si>
  <si>
    <r>
      <rPr>
        <sz val="8"/>
        <color rgb="FF000000"/>
        <rFont val="Arial"/>
        <family val="2"/>
      </rPr>
      <t>25030.000734/2022-86</t>
    </r>
  </si>
  <si>
    <r>
      <rPr>
        <sz val="8"/>
        <color rgb="FF000000"/>
        <rFont val="Arial"/>
        <family val="2"/>
      </rPr>
      <t>MDPI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</t>
    </r>
  </si>
  <si>
    <t>SFR          16.310,00</t>
  </si>
  <si>
    <r>
      <rPr>
        <sz val="8"/>
        <color rgb="FF000000"/>
        <rFont val="Arial"/>
        <family val="2"/>
      </rPr>
      <t>14/09/2022</t>
    </r>
  </si>
  <si>
    <r>
      <rPr>
        <sz val="8"/>
        <color rgb="FF000000"/>
        <rFont val="Arial"/>
        <family val="2"/>
      </rPr>
      <t>22/16393779</t>
    </r>
  </si>
  <si>
    <r>
      <rPr>
        <sz val="8"/>
        <color rgb="FF000000"/>
        <rFont val="Arial"/>
        <family val="2"/>
      </rPr>
      <t>16/09/2022</t>
    </r>
  </si>
  <si>
    <r>
      <rPr>
        <sz val="8"/>
        <color rgb="FF000000"/>
        <rFont val="Arial"/>
        <family val="2"/>
      </rPr>
      <t>25030.000743/2022-77</t>
    </r>
  </si>
  <si>
    <t>US$             8.095,00</t>
  </si>
  <si>
    <r>
      <rPr>
        <sz val="8"/>
        <color rgb="FF000000"/>
        <rFont val="Arial"/>
        <family val="2"/>
      </rPr>
      <t>22/16393832</t>
    </r>
  </si>
  <si>
    <r>
      <rPr>
        <sz val="8"/>
        <color rgb="FF000000"/>
        <rFont val="Arial"/>
        <family val="2"/>
      </rPr>
      <t>25030.000926/2022-92</t>
    </r>
  </si>
  <si>
    <r>
      <rPr>
        <sz val="8"/>
        <color rgb="FF000000"/>
        <rFont val="Arial"/>
        <family val="2"/>
      </rPr>
      <t>JOHN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WILEY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&amp;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SONS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INC.</t>
    </r>
  </si>
  <si>
    <t>US$             3.350,00</t>
  </si>
  <si>
    <r>
      <rPr>
        <sz val="8"/>
        <color rgb="FF000000"/>
        <rFont val="Arial"/>
        <family val="2"/>
      </rPr>
      <t>11/11/2022</t>
    </r>
  </si>
  <si>
    <r>
      <rPr>
        <sz val="8"/>
        <color rgb="FF000000"/>
        <rFont val="Arial"/>
        <family val="2"/>
      </rPr>
      <t>22/16425765</t>
    </r>
  </si>
  <si>
    <r>
      <rPr>
        <sz val="8"/>
        <color rgb="FF000000"/>
        <rFont val="Arial"/>
        <family val="2"/>
      </rPr>
      <t>16/11/2022</t>
    </r>
  </si>
  <si>
    <r>
      <rPr>
        <sz val="8"/>
        <color rgb="FF000000"/>
        <rFont val="Arial"/>
        <family val="2"/>
      </rPr>
      <t>25030.000893/2022-81</t>
    </r>
  </si>
  <si>
    <r>
      <rPr>
        <sz val="8"/>
        <color rgb="FF000000"/>
        <rFont val="Arial"/>
        <family val="2"/>
      </rPr>
      <t>HINDAWI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LIMITED</t>
    </r>
  </si>
  <si>
    <t>US$             1.450,00</t>
  </si>
  <si>
    <r>
      <rPr>
        <sz val="8"/>
        <color rgb="FF000000"/>
        <rFont val="Arial"/>
        <family val="2"/>
      </rPr>
      <t>07/11/2022</t>
    </r>
  </si>
  <si>
    <r>
      <rPr>
        <sz val="8"/>
        <color rgb="FF000000"/>
        <rFont val="Arial"/>
        <family val="2"/>
      </rPr>
      <t>22/16422636</t>
    </r>
  </si>
  <si>
    <r>
      <rPr>
        <sz val="8"/>
        <color rgb="FF000000"/>
        <rFont val="Arial"/>
        <family val="2"/>
      </rPr>
      <t>09/11/2022</t>
    </r>
  </si>
  <si>
    <r>
      <rPr>
        <sz val="8"/>
        <color rgb="FF000000"/>
        <rFont val="Arial"/>
        <family val="2"/>
      </rPr>
      <t>25030.001048/2022-22</t>
    </r>
  </si>
  <si>
    <r>
      <rPr>
        <sz val="8"/>
        <color rgb="FF000000"/>
        <rFont val="Arial"/>
        <family val="2"/>
      </rPr>
      <t>MICROBIOLOGY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SPECTRUM</t>
    </r>
  </si>
  <si>
    <t>US$             2.855,00</t>
  </si>
  <si>
    <r>
      <rPr>
        <sz val="8"/>
        <color rgb="FF000000"/>
        <rFont val="Arial"/>
        <family val="2"/>
      </rPr>
      <t>22/16425592</t>
    </r>
  </si>
  <si>
    <r>
      <rPr>
        <sz val="8"/>
        <color rgb="FF000000"/>
        <rFont val="Arial"/>
        <family val="2"/>
      </rPr>
      <t>25030.001130/2022-57</t>
    </r>
  </si>
  <si>
    <t>US$             1.840,00</t>
  </si>
  <si>
    <r>
      <rPr>
        <sz val="8"/>
        <color rgb="FF000000"/>
        <rFont val="Arial"/>
        <family val="2"/>
      </rPr>
      <t>12/12/2022</t>
    </r>
  </si>
  <si>
    <r>
      <rPr>
        <sz val="8"/>
        <color rgb="FF000000"/>
        <rFont val="Arial"/>
        <family val="2"/>
      </rPr>
      <t>22/16440960</t>
    </r>
  </si>
  <si>
    <r>
      <rPr>
        <sz val="8"/>
        <color rgb="FF000000"/>
        <rFont val="Arial"/>
        <family val="2"/>
      </rPr>
      <t>14/12/2022</t>
    </r>
  </si>
  <si>
    <r>
      <rPr>
        <sz val="8"/>
        <color rgb="FF000000"/>
        <rFont val="Arial"/>
        <family val="2"/>
      </rPr>
      <t>25030.001097/2022-65</t>
    </r>
  </si>
  <si>
    <r>
      <rPr>
        <sz val="8"/>
        <color rgb="FF000000"/>
        <rFont val="Arial"/>
        <family val="2"/>
      </rPr>
      <t>SPRINGER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NATURE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CUSTOM</t>
    </r>
  </si>
  <si>
    <t>US$             4.530,00</t>
  </si>
  <si>
    <r>
      <rPr>
        <sz val="8"/>
        <color rgb="FF000000"/>
        <rFont val="Arial"/>
        <family val="2"/>
      </rPr>
      <t>22/16441115</t>
    </r>
  </si>
  <si>
    <r>
      <rPr>
        <sz val="8"/>
        <color rgb="FF000000"/>
        <rFont val="Arial"/>
        <family val="2"/>
      </rPr>
      <t>25030.001191/2022-14</t>
    </r>
  </si>
  <si>
    <r>
      <rPr>
        <sz val="8"/>
        <color rgb="FF000000"/>
        <rFont val="Arial"/>
        <family val="2"/>
      </rPr>
      <t>TAYLOR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FRANCIS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GROUP</t>
    </r>
  </si>
  <si>
    <t>US$             1.582,00</t>
  </si>
  <si>
    <r>
      <rPr>
        <sz val="8"/>
        <color rgb="FF000000"/>
        <rFont val="Arial"/>
        <family val="2"/>
      </rPr>
      <t>22/16441116</t>
    </r>
  </si>
  <si>
    <t>25030.001197/2022-91</t>
  </si>
  <si>
    <t>IOC</t>
  </si>
  <si>
    <t>US$             6.450,00</t>
  </si>
  <si>
    <t>12/12/2022</t>
  </si>
  <si>
    <t>22/16441117</t>
  </si>
  <si>
    <t>14/12/2022</t>
  </si>
  <si>
    <r>
      <rPr>
        <sz val="8"/>
        <color rgb="FF000000"/>
        <rFont val="Arial"/>
        <family val="2"/>
      </rPr>
      <t>25030.001228/2022-12</t>
    </r>
  </si>
  <si>
    <t>US$             3.100,00</t>
  </si>
  <si>
    <r>
      <rPr>
        <sz val="8"/>
        <color rgb="FF000000"/>
        <rFont val="Arial"/>
        <family val="2"/>
      </rPr>
      <t>22/16440965</t>
    </r>
  </si>
  <si>
    <r>
      <rPr>
        <sz val="8"/>
        <color rgb="FF000000"/>
        <rFont val="Arial"/>
        <family val="2"/>
      </rPr>
      <t>25382.000699/2021-24</t>
    </r>
  </si>
  <si>
    <t>US$             2.230,00</t>
  </si>
  <si>
    <r>
      <rPr>
        <sz val="8"/>
        <color rgb="FF000000"/>
        <rFont val="Arial"/>
        <family val="2"/>
      </rPr>
      <t>09/05/2022</t>
    </r>
  </si>
  <si>
    <r>
      <rPr>
        <sz val="8"/>
        <color rgb="FF000000"/>
        <rFont val="Arial"/>
        <family val="2"/>
      </rPr>
      <t>22/16012525</t>
    </r>
  </si>
  <si>
    <r>
      <rPr>
        <sz val="8"/>
        <color rgb="FF000000"/>
        <rFont val="Arial"/>
        <family val="2"/>
      </rPr>
      <t>11/05/2022</t>
    </r>
  </si>
  <si>
    <r>
      <rPr>
        <sz val="8"/>
        <color rgb="FF000000"/>
        <rFont val="Arial"/>
        <family val="2"/>
      </rPr>
      <t>25380.001067/2022-89</t>
    </r>
  </si>
  <si>
    <r>
      <rPr>
        <sz val="8"/>
        <color rgb="FF000000"/>
        <rFont val="Arial"/>
        <family val="2"/>
      </rPr>
      <t>CRIS/PR</t>
    </r>
  </si>
  <si>
    <r>
      <rPr>
        <sz val="8"/>
        <color rgb="FF000000"/>
        <rFont val="Arial"/>
        <family val="2"/>
      </rPr>
      <t>IANPHI</t>
    </r>
  </si>
  <si>
    <t>E                 2.850,00</t>
  </si>
  <si>
    <r>
      <rPr>
        <sz val="8"/>
        <color rgb="FF000000"/>
        <rFont val="Arial"/>
        <family val="2"/>
      </rPr>
      <t>22/16013393</t>
    </r>
  </si>
  <si>
    <r>
      <rPr>
        <sz val="8"/>
        <color rgb="FF000000"/>
        <rFont val="Arial"/>
        <family val="2"/>
      </rPr>
      <t>13/05/2022</t>
    </r>
  </si>
  <si>
    <r>
      <rPr>
        <sz val="8"/>
        <color rgb="FF000000"/>
        <rFont val="Arial"/>
        <family val="2"/>
      </rPr>
      <t>25382.000345/2022-61</t>
    </r>
  </si>
  <si>
    <t>US$                450,00</t>
  </si>
  <si>
    <r>
      <rPr>
        <sz val="8"/>
        <color rgb="FF000000"/>
        <rFont val="Arial"/>
        <family val="2"/>
      </rPr>
      <t>22/16040320</t>
    </r>
  </si>
  <si>
    <r>
      <rPr>
        <sz val="8"/>
        <color rgb="FF000000"/>
        <rFont val="Arial"/>
        <family val="2"/>
      </rPr>
      <t>05/08/2022</t>
    </r>
  </si>
  <si>
    <r>
      <rPr>
        <sz val="8"/>
        <color rgb="FF000000"/>
        <rFont val="Arial"/>
        <family val="2"/>
      </rPr>
      <t>25380.000423/2022-47</t>
    </r>
  </si>
  <si>
    <r>
      <rPr>
        <sz val="8"/>
        <color rgb="FF000000"/>
        <rFont val="Arial"/>
        <family val="2"/>
      </rPr>
      <t>CDTS/PR</t>
    </r>
  </si>
  <si>
    <t>SFR            2.400,00</t>
  </si>
  <si>
    <r>
      <rPr>
        <sz val="8"/>
        <color rgb="FF000000"/>
        <rFont val="Arial"/>
        <family val="2"/>
      </rPr>
      <t>04/05/2022</t>
    </r>
  </si>
  <si>
    <r>
      <rPr>
        <sz val="8"/>
        <color rgb="FF000000"/>
        <rFont val="Arial"/>
        <family val="2"/>
      </rPr>
      <t>22/16011161</t>
    </r>
  </si>
  <si>
    <r>
      <rPr>
        <sz val="8"/>
        <color rgb="FF000000"/>
        <rFont val="Arial"/>
        <family val="2"/>
      </rPr>
      <t>06/05/2022</t>
    </r>
  </si>
  <si>
    <r>
      <rPr>
        <sz val="8"/>
        <color rgb="FF000000"/>
        <rFont val="Arial"/>
        <family val="2"/>
      </rPr>
      <t>25380.000491/2022-14</t>
    </r>
  </si>
  <si>
    <t>US$             7.974,13</t>
  </si>
  <si>
    <r>
      <rPr>
        <sz val="8"/>
        <color rgb="FF000000"/>
        <rFont val="Arial"/>
        <family val="2"/>
      </rPr>
      <t>27/06/2022</t>
    </r>
  </si>
  <si>
    <r>
      <rPr>
        <sz val="8"/>
        <color rgb="FF000000"/>
        <rFont val="Arial"/>
        <family val="2"/>
      </rPr>
      <t>22/16027681</t>
    </r>
  </si>
  <si>
    <r>
      <rPr>
        <sz val="8"/>
        <color rgb="FF000000"/>
        <rFont val="Arial"/>
        <family val="2"/>
      </rPr>
      <t>25383.000109/2022-34</t>
    </r>
  </si>
  <si>
    <r>
      <rPr>
        <sz val="8"/>
        <color rgb="FF000000"/>
        <rFont val="Arial"/>
        <family val="2"/>
      </rPr>
      <t>IGM</t>
    </r>
  </si>
  <si>
    <t>US$             2.950,00</t>
  </si>
  <si>
    <r>
      <rPr>
        <sz val="8"/>
        <color rgb="FF000000"/>
        <rFont val="Arial"/>
        <family val="2"/>
      </rPr>
      <t>23/03/2022</t>
    </r>
  </si>
  <si>
    <r>
      <rPr>
        <sz val="8"/>
        <color rgb="FF000000"/>
        <rFont val="Arial"/>
        <family val="2"/>
      </rPr>
      <t>22/15999106</t>
    </r>
  </si>
  <si>
    <r>
      <rPr>
        <sz val="8"/>
        <color rgb="FF000000"/>
        <rFont val="Arial"/>
        <family val="2"/>
      </rPr>
      <t>25383.000114/2022-47</t>
    </r>
  </si>
  <si>
    <r>
      <rPr>
        <sz val="8"/>
        <color rgb="FF000000"/>
        <rFont val="Arial"/>
        <family val="2"/>
      </rPr>
      <t>28/03/2022</t>
    </r>
  </si>
  <si>
    <r>
      <rPr>
        <sz val="8"/>
        <color rgb="FF000000"/>
        <rFont val="Arial"/>
        <family val="2"/>
      </rPr>
      <t>22/16000345</t>
    </r>
  </si>
  <si>
    <r>
      <rPr>
        <sz val="8"/>
        <color rgb="FF000000"/>
        <rFont val="Arial"/>
        <family val="2"/>
      </rPr>
      <t>30/03/2022</t>
    </r>
  </si>
  <si>
    <r>
      <rPr>
        <sz val="8"/>
        <color rgb="FF000000"/>
        <rFont val="Arial"/>
        <family val="2"/>
      </rPr>
      <t>25383.000126/2022-71</t>
    </r>
  </si>
  <si>
    <t>US$             2.420,00</t>
  </si>
  <si>
    <r>
      <rPr>
        <sz val="8"/>
        <color rgb="FF000000"/>
        <rFont val="Arial"/>
        <family val="2"/>
      </rPr>
      <t>11/04/2022</t>
    </r>
  </si>
  <si>
    <r>
      <rPr>
        <sz val="8"/>
        <color rgb="FF000000"/>
        <rFont val="Arial"/>
        <family val="2"/>
      </rPr>
      <t>22/16004518</t>
    </r>
  </si>
  <si>
    <r>
      <rPr>
        <sz val="8"/>
        <color rgb="FF000000"/>
        <rFont val="Arial"/>
        <family val="2"/>
      </rPr>
      <t>13/04/2022</t>
    </r>
  </si>
  <si>
    <r>
      <rPr>
        <sz val="8"/>
        <color rgb="FF000000"/>
        <rFont val="Arial"/>
        <family val="2"/>
      </rPr>
      <t>25383.000180/2022-17</t>
    </r>
  </si>
  <si>
    <r>
      <rPr>
        <sz val="8"/>
        <color rgb="FF000000"/>
        <rFont val="Arial"/>
        <family val="2"/>
      </rPr>
      <t>06/06/2022</t>
    </r>
  </si>
  <si>
    <r>
      <rPr>
        <sz val="8"/>
        <color rgb="FF000000"/>
        <rFont val="Arial"/>
        <family val="2"/>
      </rPr>
      <t>22/16020927</t>
    </r>
  </si>
  <si>
    <r>
      <rPr>
        <sz val="8"/>
        <color rgb="FF000000"/>
        <rFont val="Arial"/>
        <family val="2"/>
      </rPr>
      <t>08/06/2022</t>
    </r>
  </si>
  <si>
    <r>
      <rPr>
        <sz val="8"/>
        <color rgb="FF000000"/>
        <rFont val="Arial"/>
        <family val="2"/>
      </rPr>
      <t>25383.000183/2022-51</t>
    </r>
  </si>
  <si>
    <r>
      <rPr>
        <sz val="8"/>
        <color rgb="FF000000"/>
        <rFont val="Arial"/>
        <family val="2"/>
      </rPr>
      <t>20/06/2022</t>
    </r>
  </si>
  <si>
    <r>
      <rPr>
        <sz val="8"/>
        <color rgb="FF000000"/>
        <rFont val="Arial"/>
        <family val="2"/>
      </rPr>
      <t>22/16025288</t>
    </r>
  </si>
  <si>
    <r>
      <rPr>
        <sz val="8"/>
        <color rgb="FF000000"/>
        <rFont val="Arial"/>
        <family val="2"/>
      </rPr>
      <t>22/06/2022</t>
    </r>
  </si>
  <si>
    <r>
      <rPr>
        <sz val="8"/>
        <color rgb="FF000000"/>
        <rFont val="Arial"/>
        <family val="2"/>
      </rPr>
      <t>25383.000158/2022-77</t>
    </r>
  </si>
  <si>
    <t>US$             2.071,68</t>
  </si>
  <si>
    <r>
      <rPr>
        <sz val="8"/>
        <color rgb="FF000000"/>
        <rFont val="Arial"/>
        <family val="2"/>
      </rPr>
      <t>22/16014273</t>
    </r>
  </si>
  <si>
    <r>
      <rPr>
        <sz val="8"/>
        <color rgb="FF000000"/>
        <rFont val="Arial"/>
        <family val="2"/>
      </rPr>
      <t>17/05/2022</t>
    </r>
  </si>
  <si>
    <r>
      <rPr>
        <sz val="8"/>
        <color rgb="FF000000"/>
        <rFont val="Arial"/>
        <family val="2"/>
      </rPr>
      <t>25383.000234/2022-44</t>
    </r>
  </si>
  <si>
    <t>US$             1.772,51</t>
  </si>
  <si>
    <r>
      <rPr>
        <sz val="8"/>
        <color rgb="FF000000"/>
        <rFont val="Arial"/>
        <family val="2"/>
      </rPr>
      <t>22/16039227</t>
    </r>
  </si>
  <si>
    <r>
      <rPr>
        <sz val="8"/>
        <color rgb="FF000000"/>
        <rFont val="Arial"/>
        <family val="2"/>
      </rPr>
      <t>25385.000218/2022-31</t>
    </r>
  </si>
  <si>
    <t>US$             1.749,00</t>
  </si>
  <si>
    <r>
      <rPr>
        <sz val="8"/>
        <color rgb="FF000000"/>
        <rFont val="Arial"/>
        <family val="2"/>
      </rPr>
      <t>26/07/2022</t>
    </r>
  </si>
  <si>
    <r>
      <rPr>
        <sz val="8"/>
        <color rgb="FF000000"/>
        <rFont val="Arial"/>
        <family val="2"/>
      </rPr>
      <t>22/16037063</t>
    </r>
  </si>
  <si>
    <r>
      <rPr>
        <sz val="8"/>
        <color rgb="FF000000"/>
        <rFont val="Arial"/>
        <family val="2"/>
      </rPr>
      <t>28/07/2022</t>
    </r>
  </si>
  <si>
    <r>
      <rPr>
        <sz val="8"/>
        <color rgb="FF000000"/>
        <rFont val="Arial"/>
        <family val="2"/>
      </rPr>
      <t>25030.000007/2022-19</t>
    </r>
  </si>
  <si>
    <t>SFR          18.120,00</t>
  </si>
  <si>
    <r>
      <rPr>
        <sz val="8"/>
        <color rgb="FF000000"/>
        <rFont val="Arial"/>
        <family val="2"/>
      </rPr>
      <t>07/04/2022</t>
    </r>
  </si>
  <si>
    <r>
      <rPr>
        <sz val="8"/>
        <color rgb="FF000000"/>
        <rFont val="Arial"/>
        <family val="2"/>
      </rPr>
      <t>22/16003671</t>
    </r>
  </si>
  <si>
    <r>
      <rPr>
        <sz val="8"/>
        <color rgb="FF000000"/>
        <rFont val="Arial"/>
        <family val="2"/>
      </rPr>
      <t>25030.000030/2022-11</t>
    </r>
  </si>
  <si>
    <t>US$             4.180,00</t>
  </si>
  <si>
    <r>
      <rPr>
        <sz val="8"/>
        <color rgb="FF000000"/>
        <rFont val="Arial"/>
        <family val="2"/>
      </rPr>
      <t>22/16003673</t>
    </r>
  </si>
  <si>
    <r>
      <rPr>
        <sz val="8"/>
        <color rgb="FF000000"/>
        <rFont val="Arial"/>
        <family val="2"/>
      </rPr>
      <t>25030.000313/2022-55</t>
    </r>
  </si>
  <si>
    <r>
      <rPr>
        <sz val="8"/>
        <color rgb="FF000000"/>
        <rFont val="Arial"/>
        <family val="2"/>
      </rPr>
      <t>MEDWIN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PUBLISHERS</t>
    </r>
  </si>
  <si>
    <t>US$             1.349,00</t>
  </si>
  <si>
    <r>
      <rPr>
        <sz val="8"/>
        <color rgb="FF000000"/>
        <rFont val="Arial"/>
        <family val="2"/>
      </rPr>
      <t>14/06/2022</t>
    </r>
  </si>
  <si>
    <r>
      <rPr>
        <sz val="8"/>
        <color rgb="FF000000"/>
        <rFont val="Arial"/>
        <family val="2"/>
      </rPr>
      <t>22/16023847</t>
    </r>
  </si>
  <si>
    <r>
      <rPr>
        <sz val="8"/>
        <color rgb="FF000000"/>
        <rFont val="Arial"/>
        <family val="2"/>
      </rPr>
      <t>17/06/2022</t>
    </r>
  </si>
  <si>
    <r>
      <rPr>
        <sz val="8"/>
        <color rgb="FF000000"/>
        <rFont val="Arial"/>
        <family val="2"/>
      </rPr>
      <t>25030.000320/2022-57</t>
    </r>
  </si>
  <si>
    <r>
      <rPr>
        <sz val="8"/>
        <color rgb="FF000000"/>
        <rFont val="Arial"/>
        <family val="2"/>
      </rPr>
      <t>INTECH</t>
    </r>
  </si>
  <si>
    <t>LIB                 900,06</t>
  </si>
  <si>
    <r>
      <rPr>
        <sz val="8"/>
        <color rgb="FF000000"/>
        <rFont val="Arial"/>
        <family val="2"/>
      </rPr>
      <t>22/16023876</t>
    </r>
  </si>
  <si>
    <r>
      <rPr>
        <sz val="8"/>
        <color rgb="FF000000"/>
        <rFont val="Arial"/>
        <family val="2"/>
      </rPr>
      <t>25030.000381/2022-14</t>
    </r>
  </si>
  <si>
    <r>
      <rPr>
        <sz val="8"/>
        <color rgb="FF000000"/>
        <rFont val="Arial"/>
        <family val="2"/>
      </rPr>
      <t>BIOMED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LTD</t>
    </r>
  </si>
  <si>
    <t>US$             8.675,00</t>
  </si>
  <si>
    <r>
      <rPr>
        <sz val="8"/>
        <color rgb="FF000000"/>
        <rFont val="Arial"/>
        <family val="2"/>
      </rPr>
      <t>22/16041659</t>
    </r>
  </si>
  <si>
    <r>
      <rPr>
        <sz val="8"/>
        <color rgb="FF000000"/>
        <rFont val="Arial"/>
        <family val="2"/>
      </rPr>
      <t>25030.000383/2022-11</t>
    </r>
  </si>
  <si>
    <r>
      <rPr>
        <sz val="8"/>
        <color rgb="FF000000"/>
        <rFont val="Arial"/>
        <family val="2"/>
      </rPr>
      <t>22/16039242</t>
    </r>
  </si>
  <si>
    <r>
      <rPr>
        <sz val="8"/>
        <color rgb="FF000000"/>
        <rFont val="Arial"/>
        <family val="2"/>
      </rPr>
      <t>25030.000539/2020-94</t>
    </r>
  </si>
  <si>
    <t>SFR            2.000,00</t>
  </si>
  <si>
    <r>
      <rPr>
        <sz val="8"/>
        <color rgb="FF000000"/>
        <rFont val="Arial"/>
        <family val="2"/>
      </rPr>
      <t>22/16025287</t>
    </r>
  </si>
  <si>
    <r>
      <rPr>
        <sz val="8"/>
        <color rgb="FF000000"/>
        <rFont val="Arial"/>
        <family val="2"/>
      </rPr>
      <t>25030.000625/2022-69</t>
    </r>
  </si>
  <si>
    <r>
      <rPr>
        <sz val="8"/>
        <color rgb="FF000000"/>
        <rFont val="Arial"/>
        <family val="2"/>
      </rPr>
      <t>22/16393033</t>
    </r>
  </si>
  <si>
    <r>
      <rPr>
        <sz val="8"/>
        <color rgb="FF000000"/>
        <rFont val="Arial"/>
        <family val="2"/>
      </rPr>
      <t>25030.000658/2022-17</t>
    </r>
  </si>
  <si>
    <r>
      <rPr>
        <sz val="8"/>
        <color rgb="FF000000"/>
        <rFont val="Arial"/>
        <family val="2"/>
      </rPr>
      <t>PENSOFT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PUBLISHERS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LTD</t>
    </r>
  </si>
  <si>
    <t>E                    905,00</t>
  </si>
  <si>
    <r>
      <rPr>
        <sz val="8"/>
        <color rgb="FF000000"/>
        <rFont val="Arial"/>
        <family val="2"/>
      </rPr>
      <t>22/16393567</t>
    </r>
  </si>
  <si>
    <r>
      <rPr>
        <sz val="8"/>
        <color rgb="FF000000"/>
        <rFont val="Arial"/>
        <family val="2"/>
      </rPr>
      <t>25030.000712/2022-16</t>
    </r>
  </si>
  <si>
    <r>
      <rPr>
        <sz val="8"/>
        <color rgb="FF000000"/>
        <rFont val="Arial"/>
        <family val="2"/>
      </rPr>
      <t>BENTHAM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SCIENCE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PUBLIS</t>
    </r>
  </si>
  <si>
    <t>US$                490,00</t>
  </si>
  <si>
    <r>
      <rPr>
        <sz val="8"/>
        <color rgb="FF000000"/>
        <rFont val="Arial"/>
        <family val="2"/>
      </rPr>
      <t>21/07/2022</t>
    </r>
  </si>
  <si>
    <r>
      <rPr>
        <sz val="8"/>
        <color rgb="FF000000"/>
        <rFont val="Arial"/>
        <family val="2"/>
      </rPr>
      <t>22/16035687</t>
    </r>
  </si>
  <si>
    <r>
      <rPr>
        <sz val="8"/>
        <color rgb="FF000000"/>
        <rFont val="Arial"/>
        <family val="2"/>
      </rPr>
      <t>25/07/2022</t>
    </r>
  </si>
  <si>
    <r>
      <rPr>
        <sz val="8"/>
        <color rgb="FF000000"/>
        <rFont val="Arial"/>
        <family val="2"/>
      </rPr>
      <t>25383.000254/2022-15</t>
    </r>
  </si>
  <si>
    <t>US$             1.850,00</t>
  </si>
  <si>
    <r>
      <rPr>
        <sz val="8"/>
        <color rgb="FF000000"/>
        <rFont val="Arial"/>
        <family val="2"/>
      </rPr>
      <t>05/09/2022</t>
    </r>
  </si>
  <si>
    <r>
      <rPr>
        <sz val="8"/>
        <color rgb="FF000000"/>
        <rFont val="Arial"/>
        <family val="2"/>
      </rPr>
      <t>22/16049607</t>
    </r>
  </si>
  <si>
    <r>
      <rPr>
        <sz val="8"/>
        <color rgb="FF000000"/>
        <rFont val="Arial"/>
        <family val="2"/>
      </rPr>
      <t>25383.000364/2022-87</t>
    </r>
  </si>
  <si>
    <r>
      <rPr>
        <sz val="8"/>
        <color rgb="FF000000"/>
        <rFont val="Arial"/>
        <family val="2"/>
      </rPr>
      <t>22/16422619</t>
    </r>
  </si>
  <si>
    <t>25383.000448/2022-11</t>
  </si>
  <si>
    <t>IGM</t>
  </si>
  <si>
    <r>
      <rPr>
        <sz val="8"/>
        <color rgb="FF000000"/>
        <rFont val="Arial"/>
        <family val="2"/>
      </rPr>
      <t>OXFORD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UNIVERSITY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PRES</t>
    </r>
  </si>
  <si>
    <t>US$                693,00</t>
  </si>
  <si>
    <t>11/11/2022</t>
  </si>
  <si>
    <t>22/16425572</t>
  </si>
  <si>
    <t>16/11/2022</t>
  </si>
  <si>
    <r>
      <rPr>
        <sz val="8"/>
        <color rgb="FF000000"/>
        <rFont val="Arial"/>
        <family val="2"/>
      </rPr>
      <t>25383.000301/2022-21</t>
    </r>
  </si>
  <si>
    <r>
      <rPr>
        <sz val="8"/>
        <color rgb="FF000000"/>
        <rFont val="Arial"/>
        <family val="2"/>
      </rPr>
      <t>22/16393760</t>
    </r>
  </si>
  <si>
    <r>
      <rPr>
        <sz val="8"/>
        <color rgb="FF000000"/>
        <rFont val="Arial"/>
        <family val="2"/>
      </rPr>
      <t>25030.000068/2022-86</t>
    </r>
  </si>
  <si>
    <r>
      <rPr>
        <sz val="8"/>
        <color rgb="FF000000"/>
        <rFont val="Arial"/>
        <family val="2"/>
      </rPr>
      <t>15/02/2022</t>
    </r>
  </si>
  <si>
    <r>
      <rPr>
        <sz val="8"/>
        <color rgb="FF000000"/>
        <rFont val="Arial"/>
        <family val="2"/>
      </rPr>
      <t>22/15989268</t>
    </r>
  </si>
  <si>
    <r>
      <rPr>
        <sz val="8"/>
        <color rgb="FF000000"/>
        <rFont val="Arial"/>
        <family val="2"/>
      </rPr>
      <t>17/02/2022</t>
    </r>
  </si>
  <si>
    <r>
      <rPr>
        <sz val="8"/>
        <color rgb="FF000000"/>
        <rFont val="Arial"/>
        <family val="2"/>
      </rPr>
      <t>25385.000112/2022-38</t>
    </r>
  </si>
  <si>
    <r>
      <rPr>
        <sz val="8"/>
        <color rgb="FF000000"/>
        <rFont val="Arial"/>
        <family val="2"/>
      </rPr>
      <t>QUALITY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AMERICA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INC.</t>
    </r>
  </si>
  <si>
    <t>US$             6.130,00</t>
  </si>
  <si>
    <r>
      <rPr>
        <sz val="8"/>
        <color rgb="FF000000"/>
        <rFont val="Arial"/>
        <family val="2"/>
      </rPr>
      <t>22/16028800</t>
    </r>
  </si>
  <si>
    <r>
      <rPr>
        <sz val="8"/>
        <color rgb="FF000000"/>
        <rFont val="Arial"/>
        <family val="2"/>
      </rPr>
      <t>25380.000002/2022-16</t>
    </r>
  </si>
  <si>
    <r>
      <rPr>
        <sz val="8"/>
        <color rgb="FF000000"/>
        <rFont val="Arial"/>
        <family val="2"/>
      </rPr>
      <t>SEARCH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TECHNOLOGY</t>
    </r>
  </si>
  <si>
    <t>US$             7.725,00</t>
  </si>
  <si>
    <r>
      <rPr>
        <sz val="8"/>
        <color rgb="FF000000"/>
        <rFont val="Arial"/>
        <family val="2"/>
      </rPr>
      <t>22/16012522</t>
    </r>
  </si>
  <si>
    <r>
      <rPr>
        <sz val="8"/>
        <color rgb="FF000000"/>
        <rFont val="Arial"/>
        <family val="2"/>
      </rPr>
      <t>25380.003519/2022-67</t>
    </r>
  </si>
  <si>
    <r>
      <rPr>
        <sz val="8"/>
        <color rgb="FF000000"/>
        <rFont val="Arial"/>
        <family val="2"/>
      </rPr>
      <t>COGEAD</t>
    </r>
  </si>
  <si>
    <r>
      <rPr>
        <sz val="8"/>
        <color rgb="FF000000"/>
        <rFont val="Arial"/>
        <family val="2"/>
      </rPr>
      <t>IATA-THE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INTERNATIONAL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</t>
    </r>
  </si>
  <si>
    <t>US$                335,00</t>
  </si>
  <si>
    <r>
      <rPr>
        <sz val="8"/>
        <color rgb="FF000000"/>
        <rFont val="Arial"/>
        <family val="2"/>
      </rPr>
      <t>22/16422592</t>
    </r>
  </si>
  <si>
    <r>
      <rPr>
        <sz val="8"/>
        <color rgb="FF000000"/>
        <rFont val="Arial"/>
        <family val="2"/>
      </rPr>
      <t>25382.000507/2022-61</t>
    </r>
  </si>
  <si>
    <t>US$             1.770,00</t>
  </si>
  <si>
    <r>
      <rPr>
        <sz val="8"/>
        <color rgb="FF000000"/>
        <rFont val="Arial"/>
        <family val="2"/>
      </rPr>
      <t>11/10/2022</t>
    </r>
  </si>
  <si>
    <r>
      <rPr>
        <sz val="8"/>
        <color rgb="FF000000"/>
        <rFont val="Arial"/>
        <family val="2"/>
      </rPr>
      <t>22/16408311</t>
    </r>
  </si>
  <si>
    <r>
      <rPr>
        <sz val="8"/>
        <color rgb="FF000000"/>
        <rFont val="Arial"/>
        <family val="2"/>
      </rPr>
      <t>14/10/2022</t>
    </r>
  </si>
  <si>
    <r>
      <rPr>
        <sz val="8"/>
        <color rgb="FF000000"/>
        <rFont val="Arial"/>
        <family val="2"/>
      </rPr>
      <t>25383.000001/2022-41</t>
    </r>
  </si>
  <si>
    <t>US$                  50,00</t>
  </si>
  <si>
    <r>
      <rPr>
        <sz val="8"/>
        <color rgb="FF000000"/>
        <rFont val="Arial"/>
        <family val="2"/>
      </rPr>
      <t>22/15986779</t>
    </r>
  </si>
  <si>
    <r>
      <rPr>
        <sz val="8"/>
        <color rgb="FF000000"/>
        <rFont val="Arial"/>
        <family val="2"/>
      </rPr>
      <t>25383.000011/2022-87</t>
    </r>
  </si>
  <si>
    <t>US$             2.465,00</t>
  </si>
  <si>
    <r>
      <rPr>
        <sz val="8"/>
        <color rgb="FF000000"/>
        <rFont val="Arial"/>
        <family val="2"/>
      </rPr>
      <t>22/15986777</t>
    </r>
  </si>
  <si>
    <r>
      <rPr>
        <sz val="8"/>
        <color rgb="FF000000"/>
        <rFont val="Arial"/>
        <family val="2"/>
      </rPr>
      <t>25383.000498/2021-17</t>
    </r>
  </si>
  <si>
    <r>
      <rPr>
        <sz val="8"/>
        <color rgb="FF000000"/>
        <rFont val="Arial"/>
        <family val="2"/>
      </rPr>
      <t>IMR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PRESS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LTD</t>
    </r>
  </si>
  <si>
    <t>US$             1.950,00</t>
  </si>
  <si>
    <r>
      <rPr>
        <sz val="8"/>
        <color rgb="FF000000"/>
        <rFont val="Arial"/>
        <family val="2"/>
      </rPr>
      <t>22/15986775</t>
    </r>
  </si>
  <si>
    <r>
      <rPr>
        <sz val="8"/>
        <color rgb="FF000000"/>
        <rFont val="Arial"/>
        <family val="2"/>
      </rPr>
      <t>25030.001547/2021-39</t>
    </r>
  </si>
  <si>
    <t>E                    120,00</t>
  </si>
  <si>
    <r>
      <rPr>
        <sz val="8"/>
        <color rgb="FF000000"/>
        <rFont val="Arial"/>
        <family val="2"/>
      </rPr>
      <t>22/15986784</t>
    </r>
  </si>
  <si>
    <r>
      <rPr>
        <sz val="8"/>
        <color rgb="FF000000"/>
        <rFont val="Arial"/>
        <family val="2"/>
      </rPr>
      <t>25030.001560/2021-98</t>
    </r>
  </si>
  <si>
    <t>US$                975,00</t>
  </si>
  <si>
    <r>
      <rPr>
        <sz val="8"/>
        <color rgb="FF000000"/>
        <rFont val="Arial"/>
        <family val="2"/>
      </rPr>
      <t>22/15986764</t>
    </r>
  </si>
  <si>
    <r>
      <rPr>
        <sz val="8"/>
        <color rgb="FF000000"/>
        <rFont val="Arial"/>
        <family val="2"/>
      </rPr>
      <t>25030.001566/2021-65</t>
    </r>
  </si>
  <si>
    <r>
      <rPr>
        <sz val="8"/>
        <color rgb="FF000000"/>
        <rFont val="Arial"/>
        <family val="2"/>
      </rPr>
      <t>BIOMED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CENTRAL</t>
    </r>
  </si>
  <si>
    <t>US$             2.565,00</t>
  </si>
  <si>
    <r>
      <rPr>
        <sz val="8"/>
        <color rgb="FF000000"/>
        <rFont val="Arial"/>
        <family val="2"/>
      </rPr>
      <t>22/15986768</t>
    </r>
  </si>
  <si>
    <r>
      <rPr>
        <sz val="8"/>
        <color rgb="FF000000"/>
        <rFont val="Arial"/>
        <family val="2"/>
      </rPr>
      <t>06/02/2022</t>
    </r>
  </si>
  <si>
    <r>
      <rPr>
        <sz val="8"/>
        <color rgb="FF000000"/>
        <rFont val="Arial"/>
        <family val="2"/>
      </rPr>
      <t>25381.000016/2022-20</t>
    </r>
  </si>
  <si>
    <t>US$             1.110,00</t>
  </si>
  <si>
    <r>
      <rPr>
        <sz val="8"/>
        <color rgb="FF000000"/>
        <rFont val="Arial"/>
        <family val="2"/>
      </rPr>
      <t>10/02/2022</t>
    </r>
  </si>
  <si>
    <r>
      <rPr>
        <sz val="8"/>
        <color rgb="FF000000"/>
        <rFont val="Arial"/>
        <family val="2"/>
      </rPr>
      <t>22/15988196</t>
    </r>
  </si>
  <si>
    <r>
      <rPr>
        <sz val="8"/>
        <color rgb="FF000000"/>
        <rFont val="Arial"/>
        <family val="2"/>
      </rPr>
      <t>14/02/2022</t>
    </r>
  </si>
  <si>
    <r>
      <rPr>
        <sz val="8"/>
        <color rgb="FF000000"/>
        <rFont val="Arial"/>
        <family val="2"/>
      </rPr>
      <t>25381.000104/2022-21</t>
    </r>
  </si>
  <si>
    <r>
      <rPr>
        <sz val="8"/>
        <color rgb="FF000000"/>
        <rFont val="Arial"/>
        <family val="2"/>
      </rPr>
      <t>22/16012528</t>
    </r>
  </si>
  <si>
    <r>
      <rPr>
        <sz val="8"/>
        <color rgb="FF000000"/>
        <rFont val="Arial"/>
        <family val="2"/>
      </rPr>
      <t>25381.000170/2022-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</t>
    </r>
  </si>
  <si>
    <t>US$             2.212,50</t>
  </si>
  <si>
    <r>
      <rPr>
        <sz val="8"/>
        <color rgb="FF000000"/>
        <rFont val="Arial"/>
        <family val="2"/>
      </rPr>
      <t>22/16012530</t>
    </r>
  </si>
  <si>
    <r>
      <rPr>
        <sz val="8"/>
        <color rgb="FF000000"/>
        <rFont val="Arial"/>
        <family val="2"/>
      </rPr>
      <t>25381.000203/2022-11</t>
    </r>
  </si>
  <si>
    <r>
      <rPr>
        <sz val="8"/>
        <color rgb="FF000000"/>
        <rFont val="Arial"/>
        <family val="2"/>
      </rPr>
      <t>18/05/2022</t>
    </r>
  </si>
  <si>
    <r>
      <rPr>
        <sz val="8"/>
        <color rgb="FF000000"/>
        <rFont val="Arial"/>
        <family val="2"/>
      </rPr>
      <t>22/16015632</t>
    </r>
  </si>
  <si>
    <r>
      <rPr>
        <sz val="8"/>
        <color rgb="FF000000"/>
        <rFont val="Arial"/>
        <family val="2"/>
      </rPr>
      <t>20/05/2022</t>
    </r>
  </si>
  <si>
    <r>
      <rPr>
        <sz val="8"/>
        <color rgb="FF000000"/>
        <rFont val="Arial"/>
        <family val="2"/>
      </rPr>
      <t>25381.000204/2022-58</t>
    </r>
  </si>
  <si>
    <t>US$             1.917,50</t>
  </si>
  <si>
    <r>
      <rPr>
        <sz val="8"/>
        <color rgb="FF000000"/>
        <rFont val="Arial"/>
        <family val="2"/>
      </rPr>
      <t>23/05/2022</t>
    </r>
  </si>
  <si>
    <r>
      <rPr>
        <sz val="8"/>
        <color rgb="FF000000"/>
        <rFont val="Arial"/>
        <family val="2"/>
      </rPr>
      <t>22/16016839</t>
    </r>
  </si>
  <si>
    <r>
      <rPr>
        <sz val="8"/>
        <color rgb="FF000000"/>
        <rFont val="Arial"/>
        <family val="2"/>
      </rPr>
      <t>25/05/2022</t>
    </r>
  </si>
  <si>
    <r>
      <rPr>
        <sz val="8"/>
        <color rgb="FF000000"/>
        <rFont val="Arial"/>
        <family val="2"/>
      </rPr>
      <t>25030.001481/2021-87</t>
    </r>
  </si>
  <si>
    <t>US$           13.020,00</t>
  </si>
  <si>
    <r>
      <rPr>
        <sz val="8"/>
        <color rgb="FF000000"/>
        <rFont val="Arial"/>
        <family val="2"/>
      </rPr>
      <t>22/15986763</t>
    </r>
  </si>
  <si>
    <r>
      <rPr>
        <sz val="8"/>
        <color rgb="FF000000"/>
        <rFont val="Arial"/>
        <family val="2"/>
      </rPr>
      <t>25030.001482/2021-21</t>
    </r>
  </si>
  <si>
    <t>US$             3.980,00</t>
  </si>
  <si>
    <r>
      <rPr>
        <sz val="8"/>
        <color rgb="FF000000"/>
        <rFont val="Arial"/>
        <family val="2"/>
      </rPr>
      <t>22/15986773</t>
    </r>
  </si>
  <si>
    <r>
      <rPr>
        <sz val="8"/>
        <color rgb="FF000000"/>
        <rFont val="Arial"/>
        <family val="2"/>
      </rPr>
      <t>25030.001524/2021-24</t>
    </r>
  </si>
  <si>
    <t>SFR            6.000,00</t>
  </si>
  <si>
    <r>
      <rPr>
        <sz val="8"/>
        <color rgb="FF000000"/>
        <rFont val="Arial"/>
        <family val="2"/>
      </rPr>
      <t>22/15986767</t>
    </r>
  </si>
  <si>
    <r>
      <rPr>
        <sz val="8"/>
        <color rgb="FF000000"/>
        <rFont val="Arial"/>
        <family val="2"/>
      </rPr>
      <t>25030.001540/2021-17</t>
    </r>
  </si>
  <si>
    <r>
      <rPr>
        <sz val="8"/>
        <color rgb="FF000000"/>
        <rFont val="Arial"/>
        <family val="2"/>
      </rPr>
      <t>21/15986765</t>
    </r>
  </si>
  <si>
    <r>
      <rPr>
        <sz val="8"/>
        <color rgb="FF000000"/>
        <rFont val="Arial"/>
        <family val="2"/>
      </rPr>
      <t>25030.001125/2022-44</t>
    </r>
  </si>
  <si>
    <t>US$             2.227,00</t>
  </si>
  <si>
    <r>
      <rPr>
        <sz val="8"/>
        <color rgb="FF000000"/>
        <rFont val="Arial"/>
        <family val="2"/>
      </rPr>
      <t>22/16441118</t>
    </r>
  </si>
  <si>
    <r>
      <rPr>
        <sz val="8"/>
        <color rgb="FF000000"/>
        <rFont val="Arial"/>
        <family val="2"/>
      </rPr>
      <t>25030.001353/2022-14</t>
    </r>
  </si>
  <si>
    <t>US$             1.805,00</t>
  </si>
  <si>
    <r>
      <rPr>
        <sz val="8"/>
        <color rgb="FF000000"/>
        <rFont val="Arial"/>
        <family val="2"/>
      </rPr>
      <t>22/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16447162</t>
    </r>
  </si>
  <si>
    <r>
      <rPr>
        <sz val="8"/>
        <color rgb="FF000000"/>
        <rFont val="Arial"/>
        <family val="2"/>
      </rPr>
      <t>25381.000326/2022-44</t>
    </r>
  </si>
  <si>
    <r>
      <rPr>
        <sz val="8"/>
        <color rgb="FF000000"/>
        <rFont val="Arial"/>
        <family val="2"/>
      </rPr>
      <t>22/16042532</t>
    </r>
  </si>
  <si>
    <r>
      <rPr>
        <sz val="8"/>
        <color rgb="FF000000"/>
        <rFont val="Arial"/>
        <family val="2"/>
      </rPr>
      <t>15/08/2022</t>
    </r>
  </si>
  <si>
    <r>
      <rPr>
        <sz val="8"/>
        <color rgb="FF000000"/>
        <rFont val="Arial"/>
        <family val="2"/>
      </rPr>
      <t>25381.000327/2022-99</t>
    </r>
  </si>
  <si>
    <r>
      <rPr>
        <sz val="8"/>
        <color rgb="FF000000"/>
        <rFont val="Arial"/>
        <family val="2"/>
      </rPr>
      <t>22/16038057</t>
    </r>
  </si>
  <si>
    <r>
      <rPr>
        <sz val="8"/>
        <color rgb="FF000000"/>
        <rFont val="Arial"/>
        <family val="2"/>
      </rPr>
      <t>01/08/2022</t>
    </r>
  </si>
  <si>
    <r>
      <rPr>
        <sz val="8"/>
        <color rgb="FF000000"/>
        <rFont val="Arial"/>
        <family val="2"/>
      </rPr>
      <t>25381.000505/2022-81</t>
    </r>
  </si>
  <si>
    <r>
      <rPr>
        <sz val="8"/>
        <color rgb="FF000000"/>
        <rFont val="Arial"/>
        <family val="2"/>
      </rPr>
      <t>22/16425607</t>
    </r>
  </si>
  <si>
    <t>25381.000508/2022-15</t>
  </si>
  <si>
    <t>IRR</t>
  </si>
  <si>
    <t>US$                885,00</t>
  </si>
  <si>
    <t>22/16427179</t>
  </si>
  <si>
    <t>18/11/2022</t>
  </si>
  <si>
    <r>
      <rPr>
        <sz val="8"/>
        <color rgb="FF000000"/>
        <rFont val="Arial"/>
        <family val="2"/>
      </rPr>
      <t>25381.000515/2022-17</t>
    </r>
  </si>
  <si>
    <t>US$             2.495,00</t>
  </si>
  <si>
    <r>
      <rPr>
        <sz val="8"/>
        <color rgb="FF000000"/>
        <rFont val="Arial"/>
        <family val="2"/>
      </rPr>
      <t>25/11/2022</t>
    </r>
  </si>
  <si>
    <r>
      <rPr>
        <sz val="8"/>
        <color rgb="FF000000"/>
        <rFont val="Arial"/>
        <family val="2"/>
      </rPr>
      <t>22/16432919</t>
    </r>
  </si>
  <si>
    <r>
      <rPr>
        <sz val="8"/>
        <color rgb="FF000000"/>
        <rFont val="Arial"/>
        <family val="2"/>
      </rPr>
      <t>29/11/2022</t>
    </r>
  </si>
  <si>
    <r>
      <rPr>
        <sz val="8"/>
        <color rgb="FF000000"/>
        <rFont val="Arial"/>
        <family val="2"/>
      </rPr>
      <t>25381.000532/2022-54</t>
    </r>
  </si>
  <si>
    <t>US$             1.935,00</t>
  </si>
  <si>
    <r>
      <rPr>
        <sz val="8"/>
        <color rgb="FF000000"/>
        <rFont val="Arial"/>
        <family val="2"/>
      </rPr>
      <t>13/12/2022</t>
    </r>
  </si>
  <si>
    <r>
      <rPr>
        <sz val="8"/>
        <color rgb="FF000000"/>
        <rFont val="Arial"/>
        <family val="2"/>
      </rPr>
      <t>22/16441899</t>
    </r>
  </si>
  <si>
    <r>
      <rPr>
        <sz val="8"/>
        <color rgb="FF000000"/>
        <rFont val="Arial"/>
        <family val="2"/>
      </rPr>
      <t>15/12/2022</t>
    </r>
  </si>
  <si>
    <r>
      <rPr>
        <sz val="8"/>
        <color rgb="FF000000"/>
        <rFont val="Arial"/>
        <family val="2"/>
      </rPr>
      <t>25381.000557/2022-58</t>
    </r>
  </si>
  <si>
    <r>
      <rPr>
        <sz val="8"/>
        <color rgb="FF000000"/>
        <rFont val="Arial"/>
        <family val="2"/>
      </rPr>
      <t>19/12/2022</t>
    </r>
  </si>
  <si>
    <r>
      <rPr>
        <sz val="8"/>
        <color rgb="FF000000"/>
        <rFont val="Arial"/>
        <family val="2"/>
      </rPr>
      <t>22/16445182</t>
    </r>
  </si>
  <si>
    <r>
      <rPr>
        <sz val="8"/>
        <color rgb="FF000000"/>
        <rFont val="Arial"/>
        <family val="2"/>
      </rPr>
      <t>25382.000410/2022-58</t>
    </r>
  </si>
  <si>
    <t>US$                875,00</t>
  </si>
  <si>
    <r>
      <rPr>
        <sz val="8"/>
        <color rgb="FF000000"/>
        <rFont val="Arial"/>
        <family val="2"/>
      </rPr>
      <t>22/16394610</t>
    </r>
  </si>
  <si>
    <r>
      <rPr>
        <sz val="8"/>
        <color rgb="FF000000"/>
        <rFont val="Arial"/>
        <family val="2"/>
      </rPr>
      <t>19/09/2022</t>
    </r>
  </si>
  <si>
    <r>
      <rPr>
        <sz val="8"/>
        <color rgb="FF000000"/>
        <rFont val="Arial"/>
        <family val="2"/>
      </rPr>
      <t>25380.002765/2022-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</t>
    </r>
  </si>
  <si>
    <r>
      <rPr>
        <sz val="8"/>
        <color rgb="FF000000"/>
        <rFont val="Arial"/>
        <family val="2"/>
      </rPr>
      <t>PR</t>
    </r>
  </si>
  <si>
    <t>US$             2.165,00</t>
  </si>
  <si>
    <r>
      <rPr>
        <sz val="8"/>
        <color rgb="FF000000"/>
        <rFont val="Arial"/>
        <family val="2"/>
      </rPr>
      <t>22/16390743</t>
    </r>
  </si>
  <si>
    <r>
      <rPr>
        <sz val="8"/>
        <color rgb="FF000000"/>
        <rFont val="Arial"/>
        <family val="2"/>
      </rPr>
      <t>25381.000375/2022-87</t>
    </r>
  </si>
  <si>
    <t>US$             2.243,38</t>
  </si>
  <si>
    <r>
      <rPr>
        <sz val="8"/>
        <color rgb="FF000000"/>
        <rFont val="Arial"/>
        <family val="2"/>
      </rPr>
      <t>23/08/2022</t>
    </r>
  </si>
  <si>
    <r>
      <rPr>
        <sz val="8"/>
        <color rgb="FF000000"/>
        <rFont val="Arial"/>
        <family val="2"/>
      </rPr>
      <t>22/16045461</t>
    </r>
  </si>
  <si>
    <r>
      <rPr>
        <sz val="8"/>
        <color rgb="FF000000"/>
        <rFont val="Arial"/>
        <family val="2"/>
      </rPr>
      <t>25/08/2022</t>
    </r>
  </si>
  <si>
    <r>
      <rPr>
        <sz val="8"/>
        <color rgb="FF000000"/>
        <rFont val="Arial"/>
        <family val="2"/>
      </rPr>
      <t>25381.000380/2022-90</t>
    </r>
  </si>
  <si>
    <t>SFR            1.400,00</t>
  </si>
  <si>
    <r>
      <rPr>
        <sz val="8"/>
        <color rgb="FF000000"/>
        <rFont val="Arial"/>
        <family val="2"/>
      </rPr>
      <t>12/08/2022</t>
    </r>
  </si>
  <si>
    <r>
      <rPr>
        <sz val="8"/>
        <color rgb="FF000000"/>
        <rFont val="Arial"/>
        <family val="2"/>
      </rPr>
      <t>22/16042671</t>
    </r>
  </si>
  <si>
    <r>
      <rPr>
        <sz val="8"/>
        <color rgb="FF000000"/>
        <rFont val="Arial"/>
        <family val="2"/>
      </rPr>
      <t>25381.000394/2022-11</t>
    </r>
  </si>
  <si>
    <t>US$             3.450,00</t>
  </si>
  <si>
    <r>
      <rPr>
        <sz val="8"/>
        <color rgb="FF000000"/>
        <rFont val="Arial"/>
        <family val="2"/>
      </rPr>
      <t>22/16394676</t>
    </r>
  </si>
  <si>
    <r>
      <rPr>
        <sz val="8"/>
        <color rgb="FF000000"/>
        <rFont val="Arial"/>
        <family val="2"/>
      </rPr>
      <t>25381.000413/2022-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</t>
    </r>
  </si>
  <si>
    <r>
      <rPr>
        <sz val="8"/>
        <color rgb="FF000000"/>
        <rFont val="Arial"/>
        <family val="2"/>
      </rPr>
      <t>25/10/2022</t>
    </r>
  </si>
  <si>
    <r>
      <rPr>
        <sz val="8"/>
        <color rgb="FF000000"/>
        <rFont val="Arial"/>
        <family val="2"/>
      </rPr>
      <t>22/16415752</t>
    </r>
  </si>
  <si>
    <r>
      <rPr>
        <sz val="8"/>
        <color rgb="FF000000"/>
        <rFont val="Arial"/>
        <family val="2"/>
      </rPr>
      <t>27/10/2022</t>
    </r>
  </si>
  <si>
    <r>
      <rPr>
        <sz val="8"/>
        <color rgb="FF000000"/>
        <rFont val="Arial"/>
        <family val="2"/>
      </rPr>
      <t>25381.000442/2022-63</t>
    </r>
  </si>
  <si>
    <r>
      <rPr>
        <sz val="8"/>
        <color rgb="FF000000"/>
        <rFont val="Arial"/>
        <family val="2"/>
      </rPr>
      <t>22/16395505</t>
    </r>
  </si>
  <si>
    <r>
      <rPr>
        <sz val="8"/>
        <color rgb="FF000000"/>
        <rFont val="Arial"/>
        <family val="2"/>
      </rPr>
      <t>20/09/2022</t>
    </r>
  </si>
  <si>
    <r>
      <rPr>
        <sz val="8"/>
        <color rgb="FF000000"/>
        <rFont val="Arial"/>
        <family val="2"/>
      </rPr>
      <t>25030.001247/2022-31</t>
    </r>
  </si>
  <si>
    <t>E                    814,50</t>
  </si>
  <si>
    <r>
      <rPr>
        <sz val="8"/>
        <color rgb="FF000000"/>
        <rFont val="Arial"/>
        <family val="2"/>
      </rPr>
      <t>22/16441123</t>
    </r>
  </si>
  <si>
    <r>
      <rPr>
        <sz val="8"/>
        <color rgb="FF000000"/>
        <rFont val="Arial"/>
        <family val="2"/>
      </rPr>
      <t>25030.001249/2022-20</t>
    </r>
  </si>
  <si>
    <r>
      <rPr>
        <sz val="8"/>
        <color rgb="FF000000"/>
        <rFont val="Arial"/>
        <family val="2"/>
      </rPr>
      <t>OXFORD-UNIVERSITY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PRES</t>
    </r>
  </si>
  <si>
    <r>
      <rPr>
        <sz val="8"/>
        <color rgb="FF000000"/>
        <rFont val="Arial"/>
        <family val="2"/>
      </rPr>
      <t>22/16441122</t>
    </r>
  </si>
  <si>
    <r>
      <rPr>
        <sz val="8"/>
        <color rgb="FF000000"/>
        <rFont val="Arial"/>
        <family val="2"/>
      </rPr>
      <t>25030.001326/2021-61</t>
    </r>
  </si>
  <si>
    <r>
      <rPr>
        <sz val="8"/>
        <color rgb="FF000000"/>
        <rFont val="Arial"/>
        <family val="2"/>
      </rPr>
      <t>22/15980261</t>
    </r>
  </si>
  <si>
    <r>
      <rPr>
        <sz val="8"/>
        <color rgb="FF000000"/>
        <rFont val="Arial"/>
        <family val="2"/>
      </rPr>
      <t>25030.001330/2021-29</t>
    </r>
  </si>
  <si>
    <t>US$             8.750,00</t>
  </si>
  <si>
    <r>
      <rPr>
        <sz val="8"/>
        <color rgb="FF000000"/>
        <rFont val="Arial"/>
        <family val="2"/>
      </rPr>
      <t>22/15980263</t>
    </r>
  </si>
  <si>
    <r>
      <rPr>
        <sz val="8"/>
        <color rgb="FF000000"/>
        <rFont val="Arial"/>
        <family val="2"/>
      </rPr>
      <t>25030.001209/2022-88</t>
    </r>
  </si>
  <si>
    <r>
      <rPr>
        <sz val="8"/>
        <color rgb="FF000000"/>
        <rFont val="Arial"/>
        <family val="2"/>
      </rPr>
      <t>22/16441121</t>
    </r>
  </si>
  <si>
    <r>
      <rPr>
        <sz val="8"/>
        <color rgb="FF000000"/>
        <rFont val="Arial"/>
        <family val="2"/>
      </rPr>
      <t>25030.001135/2022-80</t>
    </r>
  </si>
  <si>
    <r>
      <rPr>
        <sz val="8"/>
        <color rgb="FF000000"/>
        <rFont val="Arial"/>
        <family val="2"/>
      </rPr>
      <t>SCIRES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LITERATURE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LLC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</t>
    </r>
  </si>
  <si>
    <t>US$                400,00</t>
  </si>
  <si>
    <r>
      <rPr>
        <sz val="8"/>
        <color rgb="FF000000"/>
        <rFont val="Arial"/>
        <family val="2"/>
      </rPr>
      <t>22/16422590</t>
    </r>
  </si>
  <si>
    <r>
      <rPr>
        <sz val="8"/>
        <color rgb="FF000000"/>
        <rFont val="Arial"/>
        <family val="2"/>
      </rPr>
      <t>25030.001176/2022-76</t>
    </r>
  </si>
  <si>
    <r>
      <rPr>
        <sz val="8"/>
        <color rgb="FF000000"/>
        <rFont val="Arial"/>
        <family val="2"/>
      </rPr>
      <t>AMERICAN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SOCIETY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</t>
    </r>
  </si>
  <si>
    <t>US$                750,00</t>
  </si>
  <si>
    <r>
      <rPr>
        <sz val="8"/>
        <color rgb="FF000000"/>
        <rFont val="Arial"/>
        <family val="2"/>
      </rPr>
      <t>22/16441119</t>
    </r>
  </si>
  <si>
    <r>
      <rPr>
        <sz val="8"/>
        <color rgb="FF000000"/>
        <rFont val="Arial"/>
        <family val="2"/>
      </rPr>
      <t>25030.001179/2022-18</t>
    </r>
  </si>
  <si>
    <t>SFR            4.000,00</t>
  </si>
  <si>
    <r>
      <rPr>
        <sz val="8"/>
        <color rgb="FF000000"/>
        <rFont val="Arial"/>
        <family val="2"/>
      </rPr>
      <t>22/16440952</t>
    </r>
  </si>
  <si>
    <r>
      <rPr>
        <sz val="8"/>
        <color rgb="FF000000"/>
        <rFont val="Arial"/>
        <family val="2"/>
      </rPr>
      <t>25030.001188/2022-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9</t>
    </r>
  </si>
  <si>
    <t>US$             5.730,00</t>
  </si>
  <si>
    <r>
      <rPr>
        <sz val="8"/>
        <color rgb="FF000000"/>
        <rFont val="Arial"/>
        <family val="2"/>
      </rPr>
      <t>22/16441120</t>
    </r>
  </si>
  <si>
    <r>
      <rPr>
        <sz val="8"/>
        <color rgb="FF000000"/>
        <rFont val="Arial"/>
        <family val="2"/>
      </rPr>
      <t>25030.001050/2022-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</t>
    </r>
  </si>
  <si>
    <t>E                    780,00</t>
  </si>
  <si>
    <r>
      <rPr>
        <sz val="8"/>
        <color rgb="FF000000"/>
        <rFont val="Arial"/>
        <family val="2"/>
      </rPr>
      <t>22/16440944</t>
    </r>
  </si>
  <si>
    <r>
      <rPr>
        <sz val="8"/>
        <color rgb="FF000000"/>
        <rFont val="Arial"/>
        <family val="2"/>
      </rPr>
      <t>25030.000904/2022-22</t>
    </r>
  </si>
  <si>
    <t>SFR          13.990,00</t>
  </si>
  <si>
    <r>
      <rPr>
        <sz val="8"/>
        <color rgb="FF000000"/>
        <rFont val="Arial"/>
        <family val="2"/>
      </rPr>
      <t>08/12/2022</t>
    </r>
  </si>
  <si>
    <r>
      <rPr>
        <sz val="8"/>
        <color rgb="FF000000"/>
        <rFont val="Arial"/>
        <family val="2"/>
      </rPr>
      <t>22/16439637</t>
    </r>
  </si>
  <si>
    <r>
      <rPr>
        <sz val="8"/>
        <color rgb="FF000000"/>
        <rFont val="Arial"/>
        <family val="2"/>
      </rPr>
      <t>25030.000924/2022-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</t>
    </r>
  </si>
  <si>
    <t>US$                825,00</t>
  </si>
  <si>
    <r>
      <rPr>
        <sz val="8"/>
        <color rgb="FF000000"/>
        <rFont val="Arial"/>
        <family val="2"/>
      </rPr>
      <t>08/11/2022</t>
    </r>
  </si>
  <si>
    <r>
      <rPr>
        <sz val="8"/>
        <color rgb="FF000000"/>
        <rFont val="Arial"/>
        <family val="2"/>
      </rPr>
      <t>22/16423412</t>
    </r>
  </si>
  <si>
    <r>
      <rPr>
        <sz val="8"/>
        <color rgb="FF000000"/>
        <rFont val="Arial"/>
        <family val="2"/>
      </rPr>
      <t>10/11/2022</t>
    </r>
  </si>
  <si>
    <r>
      <rPr>
        <sz val="8"/>
        <color rgb="FF000000"/>
        <rFont val="Arial"/>
        <family val="2"/>
      </rPr>
      <t>25030.000936/2022-28</t>
    </r>
  </si>
  <si>
    <t>US$           11.062,50</t>
  </si>
  <si>
    <r>
      <rPr>
        <sz val="8"/>
        <color rgb="FF000000"/>
        <rFont val="Arial"/>
        <family val="2"/>
      </rPr>
      <t>22/16439633</t>
    </r>
  </si>
  <si>
    <r>
      <rPr>
        <sz val="8"/>
        <color rgb="FF000000"/>
        <rFont val="Arial"/>
        <family val="2"/>
      </rPr>
      <t>25030.000942/2022-85</t>
    </r>
  </si>
  <si>
    <t>US$             3.532,00</t>
  </si>
  <si>
    <r>
      <rPr>
        <sz val="8"/>
        <color rgb="FF000000"/>
        <rFont val="Arial"/>
        <family val="2"/>
      </rPr>
      <t>22/16423413</t>
    </r>
  </si>
  <si>
    <r>
      <rPr>
        <sz val="8"/>
        <color rgb="FF000000"/>
        <rFont val="Arial"/>
        <family val="2"/>
      </rPr>
      <t>25030.001044/2022-44</t>
    </r>
  </si>
  <si>
    <t>US$             2.550,00</t>
  </si>
  <si>
    <r>
      <rPr>
        <sz val="8"/>
        <color rgb="FF000000"/>
        <rFont val="Arial"/>
        <family val="2"/>
      </rPr>
      <t>22/16440954</t>
    </r>
  </si>
  <si>
    <r>
      <rPr>
        <sz val="8"/>
        <color rgb="FF000000"/>
        <rFont val="Arial"/>
        <family val="2"/>
      </rPr>
      <t>25030.001045/2022-99</t>
    </r>
  </si>
  <si>
    <t>US$           15.532,50</t>
  </si>
  <si>
    <r>
      <rPr>
        <sz val="8"/>
        <color rgb="FF000000"/>
        <rFont val="Arial"/>
        <family val="2"/>
      </rPr>
      <t>22/16440956</t>
    </r>
  </si>
  <si>
    <t>25030.001046/2022-33</t>
  </si>
  <si>
    <t>SFR          19.320,00</t>
  </si>
  <si>
    <t>22/16441124</t>
  </si>
  <si>
    <r>
      <rPr>
        <sz val="8"/>
        <color rgb="FF000000"/>
        <rFont val="Arial"/>
        <family val="2"/>
      </rPr>
      <t>25030.001047/2022-88</t>
    </r>
  </si>
  <si>
    <t>LIB              2.100,00</t>
  </si>
  <si>
    <r>
      <rPr>
        <sz val="8"/>
        <color rgb="FF000000"/>
        <rFont val="Arial"/>
        <family val="2"/>
      </rPr>
      <t>25030.000762/2022-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</t>
    </r>
  </si>
  <si>
    <r>
      <rPr>
        <sz val="8"/>
        <color rgb="FF000000"/>
        <rFont val="Arial"/>
        <family val="2"/>
      </rPr>
      <t>COPYRIGHT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CLEARANCE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</t>
    </r>
  </si>
  <si>
    <t>US$             6.510,00</t>
  </si>
  <si>
    <r>
      <rPr>
        <sz val="8"/>
        <color rgb="FF000000"/>
        <rFont val="Arial"/>
        <family val="2"/>
      </rPr>
      <t>22/16425769</t>
    </r>
  </si>
  <si>
    <r>
      <rPr>
        <sz val="8"/>
        <color rgb="FF000000"/>
        <rFont val="Arial"/>
        <family val="2"/>
      </rPr>
      <t>25030.000812/2022-42</t>
    </r>
  </si>
  <si>
    <t>US$             3.065,00</t>
  </si>
  <si>
    <r>
      <rPr>
        <sz val="8"/>
        <color rgb="FF000000"/>
        <rFont val="Arial"/>
        <family val="2"/>
      </rPr>
      <t>22/16393002</t>
    </r>
  </si>
  <si>
    <r>
      <rPr>
        <sz val="8"/>
        <color rgb="FF000000"/>
        <rFont val="Arial"/>
        <family val="2"/>
      </rPr>
      <t>25030.000818/2022-10</t>
    </r>
  </si>
  <si>
    <r>
      <rPr>
        <sz val="8"/>
        <color rgb="FF000000"/>
        <rFont val="Arial"/>
        <family val="2"/>
      </rPr>
      <t>22/16392998</t>
    </r>
  </si>
  <si>
    <r>
      <rPr>
        <sz val="8"/>
        <color rgb="FF000000"/>
        <rFont val="Arial"/>
        <family val="2"/>
      </rPr>
      <t>25030.000830/2022-24</t>
    </r>
  </si>
  <si>
    <r>
      <rPr>
        <sz val="8"/>
        <color rgb="FF000000"/>
        <rFont val="Arial"/>
        <family val="2"/>
      </rPr>
      <t>SCIENTIFIC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RESEARCH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PUB</t>
    </r>
  </si>
  <si>
    <t>US$                999,00</t>
  </si>
  <si>
    <r>
      <rPr>
        <sz val="8"/>
        <color rgb="FF000000"/>
        <rFont val="Arial"/>
        <family val="2"/>
      </rPr>
      <t>04/11/2022</t>
    </r>
  </si>
  <si>
    <r>
      <rPr>
        <sz val="8"/>
        <color rgb="FF000000"/>
        <rFont val="Arial"/>
        <family val="2"/>
      </rPr>
      <t>22/16421846</t>
    </r>
  </si>
  <si>
    <r>
      <rPr>
        <sz val="8"/>
        <color rgb="FF000000"/>
        <rFont val="Arial"/>
        <family val="2"/>
      </rPr>
      <t>25030.000872/2022-65</t>
    </r>
  </si>
  <si>
    <r>
      <rPr>
        <sz val="8"/>
        <color rgb="FF000000"/>
        <rFont val="Arial"/>
        <family val="2"/>
      </rPr>
      <t>KNOWLEDGE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WORKS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GLOB</t>
    </r>
  </si>
  <si>
    <t>US$             4.460,00</t>
  </si>
  <si>
    <r>
      <rPr>
        <sz val="8"/>
        <color rgb="FF000000"/>
        <rFont val="Arial"/>
        <family val="2"/>
      </rPr>
      <t>22/16422572</t>
    </r>
  </si>
  <si>
    <r>
      <rPr>
        <sz val="8"/>
        <color rgb="FF000000"/>
        <rFont val="Arial"/>
        <family val="2"/>
      </rPr>
      <t>25381.000081/2022-55</t>
    </r>
  </si>
  <si>
    <r>
      <rPr>
        <sz val="8"/>
        <color rgb="FF000000"/>
        <rFont val="Arial"/>
        <family val="2"/>
      </rPr>
      <t>KEYSTONE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SYMPOSIA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</t>
    </r>
  </si>
  <si>
    <t>US$                350,00</t>
  </si>
  <si>
    <r>
      <rPr>
        <sz val="8"/>
        <color rgb="FF000000"/>
        <rFont val="Arial"/>
        <family val="2"/>
      </rPr>
      <t>18/03/2022</t>
    </r>
  </si>
  <si>
    <r>
      <rPr>
        <sz val="8"/>
        <color rgb="FF000000"/>
        <rFont val="Arial"/>
        <family val="2"/>
      </rPr>
      <t>22/15997896</t>
    </r>
  </si>
  <si>
    <r>
      <rPr>
        <sz val="8"/>
        <color rgb="FF000000"/>
        <rFont val="Arial"/>
        <family val="2"/>
      </rPr>
      <t>22/03/2022</t>
    </r>
  </si>
  <si>
    <r>
      <rPr>
        <sz val="8"/>
        <color rgb="FF000000"/>
        <rFont val="Arial"/>
        <family val="2"/>
      </rPr>
      <t>25383.000363/2022-32</t>
    </r>
  </si>
  <si>
    <r>
      <rPr>
        <sz val="8"/>
        <color rgb="FF000000"/>
        <rFont val="Arial"/>
        <family val="2"/>
      </rPr>
      <t>22/16422630</t>
    </r>
  </si>
  <si>
    <r>
      <rPr>
        <sz val="8"/>
        <color rgb="FF000000"/>
        <rFont val="Arial"/>
        <family val="2"/>
      </rPr>
      <t>25383.000453/2022-23</t>
    </r>
  </si>
  <si>
    <r>
      <rPr>
        <sz val="8"/>
        <color rgb="FF000000"/>
        <rFont val="Arial"/>
        <family val="2"/>
      </rPr>
      <t>22/16439629</t>
    </r>
  </si>
  <si>
    <r>
      <rPr>
        <sz val="8"/>
        <color rgb="FF000000"/>
        <rFont val="Arial"/>
        <family val="2"/>
      </rPr>
      <t>25383.000490/2022-31</t>
    </r>
  </si>
  <si>
    <t>SFR            1.800,00</t>
  </si>
  <si>
    <r>
      <rPr>
        <sz val="8"/>
        <color rgb="FF000000"/>
        <rFont val="Arial"/>
        <family val="2"/>
      </rPr>
      <t>22/16442499</t>
    </r>
  </si>
  <si>
    <r>
      <rPr>
        <sz val="8"/>
        <color rgb="FF000000"/>
        <rFont val="Arial"/>
        <family val="2"/>
      </rPr>
      <t>25383.000491/2022-86</t>
    </r>
  </si>
  <si>
    <r>
      <rPr>
        <sz val="8"/>
        <color rgb="FF000000"/>
        <rFont val="Arial"/>
        <family val="2"/>
      </rPr>
      <t>22/16443470</t>
    </r>
  </si>
  <si>
    <r>
      <rPr>
        <sz val="8"/>
        <color rgb="FF000000"/>
        <rFont val="Arial"/>
        <family val="2"/>
      </rPr>
      <t>25383.000394/2022-93</t>
    </r>
  </si>
  <si>
    <t>US$                955,00</t>
  </si>
  <si>
    <r>
      <rPr>
        <sz val="8"/>
        <color rgb="FF000000"/>
        <rFont val="Arial"/>
        <family val="2"/>
      </rPr>
      <t>22?16422617</t>
    </r>
  </si>
  <si>
    <r>
      <rPr>
        <sz val="8"/>
        <color rgb="FF000000"/>
        <rFont val="Arial"/>
        <family val="2"/>
      </rPr>
      <t>25383.000433/2022-52</t>
    </r>
  </si>
  <si>
    <t>US$             3.500,00</t>
  </si>
  <si>
    <r>
      <rPr>
        <sz val="8"/>
        <color rgb="FF000000"/>
        <rFont val="Arial"/>
        <family val="2"/>
      </rPr>
      <t>22/16425573</t>
    </r>
  </si>
  <si>
    <r>
      <rPr>
        <sz val="8"/>
        <color rgb="FF000000"/>
        <rFont val="Arial"/>
        <family val="2"/>
      </rPr>
      <t>25383.000434/2022-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5</t>
    </r>
  </si>
  <si>
    <t>US$             1.477,74</t>
  </si>
  <si>
    <r>
      <rPr>
        <sz val="8"/>
        <color rgb="FF000000"/>
        <rFont val="Arial"/>
        <family val="2"/>
      </rPr>
      <t>22/16425579</t>
    </r>
  </si>
  <si>
    <r>
      <rPr>
        <sz val="8"/>
        <color rgb="FF000000"/>
        <rFont val="Arial"/>
        <family val="2"/>
      </rPr>
      <t>25383.000278/2022-74</t>
    </r>
  </si>
  <si>
    <r>
      <rPr>
        <sz val="8"/>
        <color rgb="FF000000"/>
        <rFont val="Arial"/>
        <family val="2"/>
      </rPr>
      <t>09/09/2022</t>
    </r>
  </si>
  <si>
    <r>
      <rPr>
        <sz val="8"/>
        <color rgb="FF000000"/>
        <rFont val="Arial"/>
        <family val="2"/>
      </rPr>
      <t>22/16391485</t>
    </r>
  </si>
  <si>
    <r>
      <rPr>
        <sz val="8"/>
        <color rgb="FF000000"/>
        <rFont val="Arial"/>
        <family val="2"/>
      </rPr>
      <t>25383.000290/2022-89</t>
    </r>
  </si>
  <si>
    <r>
      <rPr>
        <sz val="8"/>
        <color rgb="FF000000"/>
        <rFont val="Arial"/>
        <family val="2"/>
      </rPr>
      <t>22/16394606</t>
    </r>
  </si>
  <si>
    <r>
      <rPr>
        <sz val="8"/>
        <color rgb="FF000000"/>
        <rFont val="Arial"/>
        <family val="2"/>
      </rPr>
      <t>17/09/2022</t>
    </r>
  </si>
  <si>
    <r>
      <rPr>
        <sz val="8"/>
        <color rgb="FF000000"/>
        <rFont val="Arial"/>
        <family val="2"/>
      </rPr>
      <t>25383.000291/2022-23</t>
    </r>
  </si>
  <si>
    <r>
      <rPr>
        <sz val="8"/>
        <color rgb="FF000000"/>
        <rFont val="Arial"/>
        <family val="2"/>
      </rPr>
      <t>22/16394608</t>
    </r>
  </si>
  <si>
    <r>
      <rPr>
        <sz val="8"/>
        <color rgb="FF000000"/>
        <rFont val="Arial"/>
        <family val="2"/>
      </rPr>
      <t>25383.000292/2022-78</t>
    </r>
  </si>
  <si>
    <t>US$             1.679,56</t>
  </si>
  <si>
    <r>
      <rPr>
        <sz val="8"/>
        <color rgb="FF000000"/>
        <rFont val="Arial"/>
        <family val="2"/>
      </rPr>
      <t>22/16391483</t>
    </r>
  </si>
  <si>
    <r>
      <rPr>
        <sz val="8"/>
        <color rgb="FF000000"/>
        <rFont val="Arial"/>
        <family val="2"/>
      </rPr>
      <t>25383.000293/2022-12</t>
    </r>
  </si>
  <si>
    <r>
      <rPr>
        <sz val="8"/>
        <color rgb="FF000000"/>
        <rFont val="Arial"/>
        <family val="2"/>
      </rPr>
      <t>GAVIN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PUBLICHER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PTY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LTD</t>
    </r>
  </si>
  <si>
    <t>US$             1.660,00</t>
  </si>
  <si>
    <r>
      <rPr>
        <sz val="8"/>
        <color rgb="FF000000"/>
        <rFont val="Arial"/>
        <family val="2"/>
      </rPr>
      <t>22/16391484</t>
    </r>
  </si>
  <si>
    <r>
      <rPr>
        <sz val="8"/>
        <color rgb="FF000000"/>
        <rFont val="Arial"/>
        <family val="2"/>
      </rPr>
      <t>25030.000092/2022-15</t>
    </r>
  </si>
  <si>
    <t>US$           18.370,00</t>
  </si>
  <si>
    <r>
      <rPr>
        <sz val="8"/>
        <color rgb="FF000000"/>
        <rFont val="Arial"/>
        <family val="2"/>
      </rPr>
      <t>06/04/2022</t>
    </r>
  </si>
  <si>
    <r>
      <rPr>
        <sz val="8"/>
        <color rgb="FF000000"/>
        <rFont val="Arial"/>
        <family val="2"/>
      </rPr>
      <t>22/16003210</t>
    </r>
  </si>
  <si>
    <r>
      <rPr>
        <sz val="8"/>
        <color rgb="FF000000"/>
        <rFont val="Arial"/>
        <family val="2"/>
      </rPr>
      <t>08/04/2022</t>
    </r>
  </si>
  <si>
    <r>
      <rPr>
        <sz val="8"/>
        <color rgb="FF000000"/>
        <rFont val="Arial"/>
        <family val="2"/>
      </rPr>
      <t>25030.000093/2022-60</t>
    </r>
  </si>
  <si>
    <t>US$             6.775,00</t>
  </si>
  <si>
    <r>
      <rPr>
        <sz val="8"/>
        <color rgb="FF000000"/>
        <rFont val="Arial"/>
        <family val="2"/>
      </rPr>
      <t>22/16020931</t>
    </r>
  </si>
  <si>
    <r>
      <rPr>
        <sz val="8"/>
        <color rgb="FF000000"/>
        <rFont val="Arial"/>
        <family val="2"/>
      </rPr>
      <t>25030.000106/2022-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9</t>
    </r>
  </si>
  <si>
    <t>SFR          13.060,00</t>
  </si>
  <si>
    <r>
      <rPr>
        <sz val="8"/>
        <color rgb="FF000000"/>
        <rFont val="Arial"/>
        <family val="2"/>
      </rPr>
      <t>22/16003219</t>
    </r>
  </si>
  <si>
    <r>
      <rPr>
        <sz val="8"/>
        <color rgb="FF000000"/>
        <rFont val="Arial"/>
        <family val="2"/>
      </rPr>
      <t>25030.000114/2022-47</t>
    </r>
  </si>
  <si>
    <t>US$             6.519,00</t>
  </si>
  <si>
    <r>
      <rPr>
        <sz val="8"/>
        <color rgb="FF000000"/>
        <rFont val="Arial"/>
        <family val="2"/>
      </rPr>
      <t>22/16020924</t>
    </r>
  </si>
  <si>
    <r>
      <rPr>
        <sz val="8"/>
        <color rgb="FF000000"/>
        <rFont val="Arial"/>
        <family val="2"/>
      </rPr>
      <t>25030.000116/2022-36</t>
    </r>
  </si>
  <si>
    <r>
      <rPr>
        <sz val="8"/>
        <color rgb="FF000000"/>
        <rFont val="Arial"/>
        <family val="2"/>
      </rPr>
      <t>BAISHIDENG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PUBLISHING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</t>
    </r>
  </si>
  <si>
    <t>US$             2.025,00</t>
  </si>
  <si>
    <r>
      <rPr>
        <sz val="8"/>
        <color rgb="FF000000"/>
        <rFont val="Arial"/>
        <family val="2"/>
      </rPr>
      <t>22/16003215</t>
    </r>
  </si>
  <si>
    <r>
      <rPr>
        <sz val="8"/>
        <color rgb="FF000000"/>
        <rFont val="Arial"/>
        <family val="2"/>
      </rPr>
      <t>25030.000137/2022-51</t>
    </r>
  </si>
  <si>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INTERNATIONAL</t>
    </r>
  </si>
  <si>
    <t>US$                390,00</t>
  </si>
  <si>
    <r>
      <rPr>
        <sz val="8"/>
        <color rgb="FF000000"/>
        <rFont val="Arial"/>
        <family val="2"/>
      </rPr>
      <t>22/16017591</t>
    </r>
  </si>
  <si>
    <r>
      <rPr>
        <sz val="8"/>
        <color rgb="FF000000"/>
        <rFont val="Arial"/>
        <family val="2"/>
      </rPr>
      <t>27/05/2022</t>
    </r>
  </si>
  <si>
    <r>
      <rPr>
        <sz val="8"/>
        <color rgb="FF000000"/>
        <rFont val="Arial"/>
        <family val="2"/>
      </rPr>
      <t>25030.000159/2022-11</t>
    </r>
  </si>
  <si>
    <r>
      <rPr>
        <sz val="8"/>
        <color rgb="FF000000"/>
        <rFont val="Arial"/>
        <family val="2"/>
      </rPr>
      <t>22/16003223</t>
    </r>
  </si>
  <si>
    <t>25030.000178/2022-48</t>
  </si>
  <si>
    <t>US$             4.770,00</t>
  </si>
  <si>
    <t>06/06/2022</t>
  </si>
  <si>
    <t>22/16020926</t>
  </si>
  <si>
    <t>08/06/2022</t>
  </si>
  <si>
    <r>
      <rPr>
        <sz val="8"/>
        <color rgb="FF000000"/>
        <rFont val="Arial"/>
        <family val="2"/>
      </rPr>
      <t>25030.000182/2022-14</t>
    </r>
  </si>
  <si>
    <t>US$                625,00</t>
  </si>
  <si>
    <r>
      <rPr>
        <sz val="8"/>
        <color rgb="FF000000"/>
        <rFont val="Arial"/>
        <family val="2"/>
      </rPr>
      <t>22/16020930</t>
    </r>
  </si>
  <si>
    <r>
      <rPr>
        <sz val="8"/>
        <color rgb="FF000000"/>
        <rFont val="Arial"/>
        <family val="2"/>
      </rPr>
      <t>25030.000184/2022-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3</t>
    </r>
  </si>
  <si>
    <t>SFR            8.090,00</t>
  </si>
  <si>
    <r>
      <rPr>
        <sz val="8"/>
        <color rgb="FF000000"/>
        <rFont val="Arial"/>
        <family val="2"/>
      </rPr>
      <t>22/16021793</t>
    </r>
  </si>
  <si>
    <r>
      <rPr>
        <sz val="8"/>
        <color rgb="FF000000"/>
        <rFont val="Arial"/>
        <family val="2"/>
      </rPr>
      <t>10/06/2022</t>
    </r>
  </si>
  <si>
    <r>
      <rPr>
        <sz val="8"/>
        <color rgb="FF000000"/>
        <rFont val="Arial"/>
        <family val="2"/>
      </rPr>
      <t>25030.000190/2022-52</t>
    </r>
  </si>
  <si>
    <t>LIB              1.600,06</t>
  </si>
  <si>
    <r>
      <rPr>
        <sz val="8"/>
        <color rgb="FF000000"/>
        <rFont val="Arial"/>
        <family val="2"/>
      </rPr>
      <t>26/04/2022</t>
    </r>
  </si>
  <si>
    <r>
      <rPr>
        <sz val="8"/>
        <color rgb="FF000000"/>
        <rFont val="Arial"/>
        <family val="2"/>
      </rPr>
      <t>22/16008634</t>
    </r>
  </si>
  <si>
    <r>
      <rPr>
        <sz val="8"/>
        <color rgb="FF000000"/>
        <rFont val="Arial"/>
        <family val="2"/>
      </rPr>
      <t>28/04/2022</t>
    </r>
  </si>
  <si>
    <r>
      <rPr>
        <sz val="8"/>
        <color rgb="FF000000"/>
        <rFont val="Arial"/>
        <family val="2"/>
      </rPr>
      <t>25030.000212/2022-84</t>
    </r>
  </si>
  <si>
    <t>US$                849,00</t>
  </si>
  <si>
    <r>
      <rPr>
        <sz val="8"/>
        <color rgb="FF000000"/>
        <rFont val="Arial"/>
        <family val="2"/>
      </rPr>
      <t>22/16020925</t>
    </r>
  </si>
  <si>
    <r>
      <rPr>
        <sz val="8"/>
        <color rgb="FF000000"/>
        <rFont val="Arial"/>
        <family val="2"/>
      </rPr>
      <t>25030.000231/2022-19</t>
    </r>
  </si>
  <si>
    <t>E                 1.413,00</t>
  </si>
  <si>
    <r>
      <rPr>
        <sz val="8"/>
        <color rgb="FF000000"/>
        <rFont val="Arial"/>
        <family val="2"/>
      </rPr>
      <t>22/16020915</t>
    </r>
  </si>
  <si>
    <r>
      <rPr>
        <sz val="8"/>
        <color rgb="FF000000"/>
        <rFont val="Arial"/>
        <family val="2"/>
      </rPr>
      <t>25030.000266/2022-40</t>
    </r>
  </si>
  <si>
    <r>
      <rPr>
        <sz val="8"/>
        <color rgb="FF000000"/>
        <rFont val="Arial"/>
        <family val="2"/>
      </rPr>
      <t>HINDAWI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PUBLISHING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CORP</t>
    </r>
  </si>
  <si>
    <t>US$             1.150,00</t>
  </si>
  <si>
    <r>
      <rPr>
        <sz val="8"/>
        <color rgb="FF000000"/>
        <rFont val="Arial"/>
        <family val="2"/>
      </rPr>
      <t>22/16020921</t>
    </r>
  </si>
  <si>
    <r>
      <rPr>
        <sz val="8"/>
        <color rgb="FF000000"/>
        <rFont val="Arial"/>
        <family val="2"/>
      </rPr>
      <t>25030.000269/2022-83</t>
    </r>
  </si>
  <si>
    <r>
      <rPr>
        <sz val="8"/>
        <color rgb="FF000000"/>
        <rFont val="Arial"/>
        <family val="2"/>
      </rPr>
      <t>22/16020929</t>
    </r>
  </si>
  <si>
    <r>
      <rPr>
        <sz val="8"/>
        <color rgb="FF000000"/>
        <rFont val="Arial"/>
        <family val="2"/>
      </rPr>
      <t>25030.000311/2022-66</t>
    </r>
  </si>
  <si>
    <t>US$           19.992,50</t>
  </si>
  <si>
    <r>
      <rPr>
        <sz val="8"/>
        <color rgb="FF000000"/>
        <rFont val="Arial"/>
        <family val="2"/>
      </rPr>
      <t>07/06/2022</t>
    </r>
  </si>
  <si>
    <r>
      <rPr>
        <sz val="8"/>
        <color rgb="FF000000"/>
        <rFont val="Arial"/>
        <family val="2"/>
      </rPr>
      <t>22/16021344</t>
    </r>
  </si>
  <si>
    <r>
      <rPr>
        <sz val="8"/>
        <color rgb="FF000000"/>
        <rFont val="Arial"/>
        <family val="2"/>
      </rPr>
      <t>09/06/2022</t>
    </r>
  </si>
  <si>
    <r>
      <rPr>
        <sz val="8"/>
        <color rgb="FF000000"/>
        <rFont val="Arial"/>
        <family val="2"/>
      </rPr>
      <t>25030.000312/2022-19</t>
    </r>
  </si>
  <si>
    <t>SFR          15.340,00</t>
  </si>
  <si>
    <r>
      <rPr>
        <sz val="8"/>
        <color rgb="FF000000"/>
        <rFont val="Arial"/>
        <family val="2"/>
      </rPr>
      <t>22/16021342</t>
    </r>
  </si>
  <si>
    <r>
      <rPr>
        <sz val="8"/>
        <color rgb="FF000000"/>
        <rFont val="Arial"/>
        <family val="2"/>
      </rPr>
      <t>25385.000383/2022-93</t>
    </r>
  </si>
  <si>
    <t>US$             2.090,00</t>
  </si>
  <si>
    <r>
      <rPr>
        <sz val="8"/>
        <color rgb="FF000000"/>
        <rFont val="Arial"/>
        <family val="2"/>
      </rPr>
      <t>22/16424650</t>
    </r>
  </si>
  <si>
    <r>
      <rPr>
        <sz val="8"/>
        <color rgb="FF000000"/>
        <rFont val="Arial"/>
        <family val="2"/>
      </rPr>
      <t>25030.000010/2022-32</t>
    </r>
  </si>
  <si>
    <t>US$           10.537,50</t>
  </si>
  <si>
    <r>
      <rPr>
        <sz val="8"/>
        <color rgb="FF000000"/>
        <rFont val="Arial"/>
        <family val="2"/>
      </rPr>
      <t>22/16003216</t>
    </r>
  </si>
  <si>
    <r>
      <rPr>
        <sz val="8"/>
        <color rgb="FF000000"/>
        <rFont val="Arial"/>
        <family val="2"/>
      </rPr>
      <t>25030.000012/2022-21</t>
    </r>
  </si>
  <si>
    <t>US$             5.230,00</t>
  </si>
  <si>
    <r>
      <rPr>
        <sz val="8"/>
        <color rgb="FF000000"/>
        <rFont val="Arial"/>
        <family val="2"/>
      </rPr>
      <t>22/16003217</t>
    </r>
  </si>
  <si>
    <r>
      <rPr>
        <sz val="8"/>
        <color rgb="FF000000"/>
        <rFont val="Arial"/>
        <family val="2"/>
      </rPr>
      <t>25030.000015/2022-65</t>
    </r>
  </si>
  <si>
    <t>US$             1.400,00</t>
  </si>
  <si>
    <r>
      <rPr>
        <sz val="8"/>
        <color rgb="FF000000"/>
        <rFont val="Arial"/>
        <family val="2"/>
      </rPr>
      <t>22/15986774</t>
    </r>
  </si>
  <si>
    <r>
      <rPr>
        <sz val="8"/>
        <color rgb="FF000000"/>
        <rFont val="Arial"/>
        <family val="2"/>
      </rPr>
      <t>25030.000023/2022-10</t>
    </r>
  </si>
  <si>
    <r>
      <rPr>
        <sz val="8"/>
        <color rgb="FF000000"/>
        <rFont val="Arial"/>
        <family val="2"/>
      </rPr>
      <t>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AMERICAN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PHYSIOLOG</t>
    </r>
  </si>
  <si>
    <t>US$             2.000,00</t>
  </si>
  <si>
    <r>
      <rPr>
        <sz val="8"/>
        <color rgb="FF000000"/>
        <rFont val="Arial"/>
        <family val="2"/>
      </rPr>
      <t>22/16005806</t>
    </r>
  </si>
  <si>
    <r>
      <rPr>
        <sz val="8"/>
        <color rgb="FF000000"/>
        <rFont val="Arial"/>
        <family val="2"/>
      </rPr>
      <t>16/04/2022</t>
    </r>
  </si>
  <si>
    <r>
      <rPr>
        <sz val="8"/>
        <color rgb="FF000000"/>
        <rFont val="Arial"/>
        <family val="2"/>
      </rPr>
      <t>25030.000345/2022-51</t>
    </r>
  </si>
  <si>
    <t>US$             2.665,00</t>
  </si>
  <si>
    <r>
      <rPr>
        <sz val="8"/>
        <color rgb="FF000000"/>
        <rFont val="Arial"/>
        <family val="2"/>
      </rPr>
      <t>22/16021337</t>
    </r>
  </si>
  <si>
    <r>
      <rPr>
        <sz val="8"/>
        <color rgb="FF000000"/>
        <rFont val="Arial"/>
        <family val="2"/>
      </rPr>
      <t>25030.000348/2022-94</t>
    </r>
  </si>
  <si>
    <r>
      <rPr>
        <sz val="8"/>
        <color rgb="FF000000"/>
        <rFont val="Arial"/>
        <family val="2"/>
      </rPr>
      <t>15/06/2022</t>
    </r>
  </si>
  <si>
    <r>
      <rPr>
        <sz val="8"/>
        <color rgb="FF000000"/>
        <rFont val="Arial"/>
        <family val="2"/>
      </rPr>
      <t>22/16024364</t>
    </r>
  </si>
  <si>
    <r>
      <rPr>
        <sz val="8"/>
        <color rgb="FF000000"/>
        <rFont val="Arial"/>
        <family val="2"/>
      </rPr>
      <t>21/06/2022</t>
    </r>
  </si>
  <si>
    <r>
      <rPr>
        <sz val="8"/>
        <color rgb="FF000000"/>
        <rFont val="Arial"/>
        <family val="2"/>
      </rPr>
      <t>25030.000349/2022-39</t>
    </r>
  </si>
  <si>
    <t>US$             4.000,00</t>
  </si>
  <si>
    <r>
      <rPr>
        <sz val="8"/>
        <color rgb="FF000000"/>
        <rFont val="Arial"/>
        <family val="2"/>
      </rPr>
      <t>22/16021791</t>
    </r>
  </si>
  <si>
    <r>
      <rPr>
        <sz val="8"/>
        <color rgb="FF000000"/>
        <rFont val="Arial"/>
        <family val="2"/>
      </rPr>
      <t>25030.000358/2022-20</t>
    </r>
  </si>
  <si>
    <r>
      <rPr>
        <sz val="8"/>
        <color rgb="FF000000"/>
        <rFont val="Arial"/>
        <family val="2"/>
      </rPr>
      <t>22/16041660</t>
    </r>
  </si>
  <si>
    <r>
      <rPr>
        <sz val="8"/>
        <color rgb="FF000000"/>
        <rFont val="Arial"/>
        <family val="2"/>
      </rPr>
      <t>25030.000317/2022-33</t>
    </r>
  </si>
  <si>
    <t>US$             9.290,00</t>
  </si>
  <si>
    <r>
      <rPr>
        <sz val="8"/>
        <color rgb="FF000000"/>
        <rFont val="Arial"/>
        <family val="2"/>
      </rPr>
      <t>22/16021348</t>
    </r>
  </si>
  <si>
    <r>
      <rPr>
        <sz val="8"/>
        <color rgb="FF000000"/>
        <rFont val="Arial"/>
        <family val="2"/>
      </rPr>
      <t>25030.000039/2022-14</t>
    </r>
  </si>
  <si>
    <r>
      <rPr>
        <sz val="8"/>
        <color rgb="FF000000"/>
        <rFont val="Arial"/>
        <family val="2"/>
      </rPr>
      <t>22/16005807</t>
    </r>
  </si>
  <si>
    <r>
      <rPr>
        <sz val="8"/>
        <color rgb="FF000000"/>
        <rFont val="Arial"/>
        <family val="2"/>
      </rPr>
      <t>19/04/2022</t>
    </r>
  </si>
  <si>
    <r>
      <rPr>
        <sz val="8"/>
        <color rgb="FF000000"/>
        <rFont val="Arial"/>
        <family val="2"/>
      </rPr>
      <t>25030.000048/2022-13</t>
    </r>
  </si>
  <si>
    <r>
      <rPr>
        <sz val="8"/>
        <color rgb="FF000000"/>
        <rFont val="Arial"/>
        <family val="2"/>
      </rPr>
      <t>25030.000719/2022-38</t>
    </r>
  </si>
  <si>
    <r>
      <rPr>
        <sz val="8"/>
        <color rgb="FF000000"/>
        <rFont val="Arial"/>
        <family val="2"/>
      </rPr>
      <t>DOVE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MEDICAL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PRESS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LTD</t>
    </r>
  </si>
  <si>
    <t>US$             2.836,00</t>
  </si>
  <si>
    <r>
      <rPr>
        <sz val="8"/>
        <color rgb="FF000000"/>
        <rFont val="Arial"/>
        <family val="2"/>
      </rPr>
      <t>22/16393752</t>
    </r>
  </si>
  <si>
    <r>
      <rPr>
        <sz val="8"/>
        <color rgb="FF000000"/>
        <rFont val="Arial"/>
        <family val="2"/>
      </rPr>
      <t>25030.000728/2022-29</t>
    </r>
  </si>
  <si>
    <t>US$           10.240,00</t>
  </si>
  <si>
    <r>
      <rPr>
        <sz val="8"/>
        <color rgb="FF000000"/>
        <rFont val="Arial"/>
        <family val="2"/>
      </rPr>
      <t>22/16393756</t>
    </r>
  </si>
  <si>
    <r>
      <rPr>
        <sz val="8"/>
        <color rgb="FF000000"/>
        <rFont val="Arial"/>
        <family val="2"/>
      </rPr>
      <t>25030.000671/2022-68</t>
    </r>
  </si>
  <si>
    <r>
      <rPr>
        <sz val="8"/>
        <color rgb="FF000000"/>
        <rFont val="Arial"/>
        <family val="2"/>
      </rPr>
      <t>BP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INTERNATIONAL</t>
    </r>
  </si>
  <si>
    <t>US$                105,00</t>
  </si>
  <si>
    <r>
      <rPr>
        <sz val="8"/>
        <color rgb="FF000000"/>
        <rFont val="Arial"/>
        <family val="2"/>
      </rPr>
      <t>20/07/2022</t>
    </r>
  </si>
  <si>
    <r>
      <rPr>
        <sz val="8"/>
        <color rgb="FF000000"/>
        <rFont val="Arial"/>
        <family val="2"/>
      </rPr>
      <t>22/16035277</t>
    </r>
  </si>
  <si>
    <r>
      <rPr>
        <sz val="8"/>
        <color rgb="FF000000"/>
        <rFont val="Arial"/>
        <family val="2"/>
      </rPr>
      <t>22/07/2022</t>
    </r>
  </si>
  <si>
    <r>
      <rPr>
        <sz val="8"/>
        <color rgb="FF000000"/>
        <rFont val="Arial"/>
        <family val="2"/>
      </rPr>
      <t>25030.000626/2022-11</t>
    </r>
  </si>
  <si>
    <t>US$             2.965,00</t>
  </si>
  <si>
    <r>
      <rPr>
        <sz val="8"/>
        <color rgb="FF000000"/>
        <rFont val="Arial"/>
        <family val="2"/>
      </rPr>
      <t>22/16392913</t>
    </r>
  </si>
  <si>
    <r>
      <rPr>
        <sz val="8"/>
        <color rgb="FF000000"/>
        <rFont val="Arial"/>
        <family val="2"/>
      </rPr>
      <t>25030.000627/2022-58</t>
    </r>
  </si>
  <si>
    <t>SFR          11.620,00</t>
  </si>
  <si>
    <r>
      <rPr>
        <sz val="8"/>
        <color rgb="FF000000"/>
        <rFont val="Arial"/>
        <family val="2"/>
      </rPr>
      <t>22/16421839</t>
    </r>
  </si>
  <si>
    <t>25030.000628/2022- 1</t>
  </si>
  <si>
    <t>US$             1.500,00</t>
  </si>
  <si>
    <t>13/09/2022</t>
  </si>
  <si>
    <t>22/16393046</t>
  </si>
  <si>
    <t>15/09/2022</t>
  </si>
  <si>
    <r>
      <rPr>
        <sz val="8"/>
        <color rgb="FF000000"/>
        <rFont val="Arial"/>
        <family val="2"/>
      </rPr>
      <t>25030.000629/2022-47</t>
    </r>
  </si>
  <si>
    <t>US$           12.765,00</t>
  </si>
  <si>
    <r>
      <rPr>
        <sz val="8"/>
        <color rgb="FF000000"/>
        <rFont val="Arial"/>
        <family val="2"/>
      </rPr>
      <t>22/16392915</t>
    </r>
  </si>
  <si>
    <r>
      <rPr>
        <sz val="8"/>
        <color rgb="FF000000"/>
        <rFont val="Arial"/>
        <family val="2"/>
      </rPr>
      <t>25030.000643/2022-41</t>
    </r>
  </si>
  <si>
    <t>US$             3.900,00</t>
  </si>
  <si>
    <r>
      <rPr>
        <sz val="8"/>
        <color rgb="FF000000"/>
        <rFont val="Arial"/>
        <family val="2"/>
      </rPr>
      <t>22/16392916</t>
    </r>
  </si>
  <si>
    <r>
      <rPr>
        <sz val="8"/>
        <color rgb="FF000000"/>
        <rFont val="Arial"/>
        <family val="2"/>
      </rPr>
      <t>25030.000656/2022-10</t>
    </r>
  </si>
  <si>
    <t>US$             6.589,00</t>
  </si>
  <si>
    <r>
      <rPr>
        <sz val="8"/>
        <color rgb="FF000000"/>
        <rFont val="Arial"/>
        <family val="2"/>
      </rPr>
      <t>22/16393750</t>
    </r>
  </si>
  <si>
    <r>
      <rPr>
        <sz val="8"/>
        <color rgb="FF000000"/>
        <rFont val="Arial"/>
        <family val="2"/>
      </rPr>
      <t>25030.000557/2022-38</t>
    </r>
  </si>
  <si>
    <t>US$             1.250,00</t>
  </si>
  <si>
    <r>
      <rPr>
        <sz val="8"/>
        <color rgb="FF000000"/>
        <rFont val="Arial"/>
        <family val="2"/>
      </rPr>
      <t>22/16039241</t>
    </r>
  </si>
  <si>
    <r>
      <rPr>
        <sz val="8"/>
        <color rgb="FF000000"/>
        <rFont val="Arial"/>
        <family val="2"/>
      </rPr>
      <t>08/08/2022</t>
    </r>
  </si>
  <si>
    <r>
      <rPr>
        <sz val="8"/>
        <color rgb="FF000000"/>
        <rFont val="Arial"/>
        <family val="2"/>
      </rPr>
      <t>25030.000564/2022-30</t>
    </r>
  </si>
  <si>
    <r>
      <rPr>
        <sz val="8"/>
        <color rgb="FF000000"/>
        <rFont val="Arial"/>
        <family val="2"/>
      </rPr>
      <t>22/16039248</t>
    </r>
  </si>
  <si>
    <r>
      <rPr>
        <sz val="8"/>
        <color rgb="FF000000"/>
        <rFont val="Arial"/>
        <family val="2"/>
      </rPr>
      <t>25030.000391/2022-50</t>
    </r>
  </si>
  <si>
    <t>SFR            8.300,00</t>
  </si>
  <si>
    <r>
      <rPr>
        <sz val="8"/>
        <color rgb="FF000000"/>
        <rFont val="Arial"/>
        <family val="2"/>
      </rPr>
      <t>5,1163</t>
    </r>
  </si>
  <si>
    <r>
      <rPr>
        <sz val="8"/>
        <color rgb="FF000000"/>
        <rFont val="Arial"/>
        <family val="2"/>
      </rPr>
      <t>22/16041657</t>
    </r>
  </si>
  <si>
    <r>
      <rPr>
        <sz val="8"/>
        <color rgb="FF000000"/>
        <rFont val="Arial"/>
        <family val="2"/>
      </rPr>
      <t>25030.000398/2022-71</t>
    </r>
  </si>
  <si>
    <t>US$             1.125,00</t>
  </si>
  <si>
    <r>
      <rPr>
        <sz val="8"/>
        <color rgb="FF000000"/>
        <rFont val="Arial"/>
        <family val="2"/>
      </rPr>
      <t>22/16039272</t>
    </r>
  </si>
  <si>
    <r>
      <rPr>
        <sz val="8"/>
        <color rgb="FF000000"/>
        <rFont val="Arial"/>
        <family val="2"/>
      </rPr>
      <t>25030.000538/2022-10</t>
    </r>
  </si>
  <si>
    <t>US$             2.500,00</t>
  </si>
  <si>
    <r>
      <rPr>
        <sz val="8"/>
        <color rgb="FF000000"/>
        <rFont val="Arial"/>
        <family val="2"/>
      </rPr>
      <t>22/16039246</t>
    </r>
  </si>
  <si>
    <r>
      <rPr>
        <sz val="8"/>
        <color rgb="FF000000"/>
        <rFont val="Arial"/>
        <family val="2"/>
      </rPr>
      <t>25383.000015/2022-65</t>
    </r>
  </si>
  <si>
    <r>
      <rPr>
        <sz val="8"/>
        <color rgb="FF000000"/>
        <rFont val="Arial"/>
        <family val="2"/>
      </rPr>
      <t>25383.000044/2022-27</t>
    </r>
  </si>
  <si>
    <r>
      <rPr>
        <sz val="8"/>
        <color rgb="FF000000"/>
        <rFont val="Arial"/>
        <family val="2"/>
      </rPr>
      <t>22/15990001</t>
    </r>
  </si>
  <si>
    <r>
      <rPr>
        <sz val="8"/>
        <color rgb="FF000000"/>
        <rFont val="Arial"/>
        <family val="2"/>
      </rPr>
      <t>22/02/2022</t>
    </r>
  </si>
  <si>
    <r>
      <rPr>
        <sz val="8"/>
        <color rgb="FF000000"/>
        <rFont val="Arial"/>
        <family val="2"/>
      </rPr>
      <t>25383.000063/2022-53</t>
    </r>
  </si>
  <si>
    <t>US$             2.065,00</t>
  </si>
  <si>
    <r>
      <rPr>
        <sz val="8"/>
        <color rgb="FF000000"/>
        <rFont val="Arial"/>
        <family val="2"/>
      </rPr>
      <t>23/02/2022</t>
    </r>
  </si>
  <si>
    <r>
      <rPr>
        <sz val="8"/>
        <color rgb="FF000000"/>
        <rFont val="Arial"/>
        <family val="2"/>
      </rPr>
      <t>22/15991718</t>
    </r>
  </si>
  <si>
    <r>
      <rPr>
        <sz val="8"/>
        <color rgb="FF000000"/>
        <rFont val="Arial"/>
        <family val="2"/>
      </rPr>
      <t>25/02/2022</t>
    </r>
  </si>
  <si>
    <r>
      <rPr>
        <sz val="8"/>
        <color rgb="FF000000"/>
        <rFont val="Arial"/>
        <family val="2"/>
      </rPr>
      <t>25383.000071/2022-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8</t>
    </r>
  </si>
  <si>
    <r>
      <rPr>
        <sz val="8"/>
        <color rgb="FF000000"/>
        <rFont val="Arial"/>
        <family val="2"/>
      </rPr>
      <t>08/03/2022</t>
    </r>
  </si>
  <si>
    <r>
      <rPr>
        <sz val="8"/>
        <color rgb="FF000000"/>
        <rFont val="Arial"/>
        <family val="2"/>
      </rPr>
      <t>22/15994625</t>
    </r>
  </si>
  <si>
    <r>
      <rPr>
        <sz val="8"/>
        <color rgb="FF000000"/>
        <rFont val="Arial"/>
        <family val="2"/>
      </rPr>
      <t>10/03/2022</t>
    </r>
  </si>
  <si>
    <r>
      <rPr>
        <sz val="8"/>
        <color rgb="FF000000"/>
        <rFont val="Arial"/>
        <family val="2"/>
      </rPr>
      <t>25383.000084/2022-79</t>
    </r>
  </si>
  <si>
    <t>SFR            2.200,00</t>
  </si>
  <si>
    <r>
      <rPr>
        <sz val="8"/>
        <color rgb="FF000000"/>
        <rFont val="Arial"/>
        <family val="2"/>
      </rPr>
      <t>14/03/2022</t>
    </r>
  </si>
  <si>
    <r>
      <rPr>
        <sz val="8"/>
        <color rgb="FF000000"/>
        <rFont val="Arial"/>
        <family val="2"/>
      </rPr>
      <t>22/15996245</t>
    </r>
  </si>
  <si>
    <r>
      <rPr>
        <sz val="8"/>
        <color rgb="FF000000"/>
        <rFont val="Arial"/>
        <family val="2"/>
      </rPr>
      <t>16/03/2022</t>
    </r>
  </si>
  <si>
    <r>
      <rPr>
        <sz val="8"/>
        <color rgb="FF000000"/>
        <rFont val="Arial"/>
        <family val="2"/>
      </rPr>
      <t>25383.000093/2022-60</t>
    </r>
  </si>
  <si>
    <r>
      <rPr>
        <sz val="8"/>
        <color rgb="FF000000"/>
        <rFont val="Arial"/>
        <family val="2"/>
      </rPr>
      <t>22/15995413</t>
    </r>
  </si>
  <si>
    <r>
      <rPr>
        <sz val="8"/>
        <color rgb="FF000000"/>
        <rFont val="Arial"/>
        <family val="2"/>
      </rPr>
      <t>25383.000134/2022-18</t>
    </r>
  </si>
  <si>
    <t>US$             1.750,00</t>
  </si>
  <si>
    <r>
      <rPr>
        <sz val="8"/>
        <color rgb="FF000000"/>
        <rFont val="Arial"/>
        <family val="2"/>
      </rPr>
      <t>22/16004519</t>
    </r>
  </si>
  <si>
    <r>
      <rPr>
        <sz val="8"/>
        <color rgb="FF000000"/>
        <rFont val="Arial"/>
        <family val="2"/>
      </rPr>
      <t>25383.000135/2022-62</t>
    </r>
  </si>
  <si>
    <r>
      <rPr>
        <sz val="8"/>
        <color rgb="FF000000"/>
        <rFont val="Arial"/>
        <family val="2"/>
      </rPr>
      <t>22/16004520</t>
    </r>
  </si>
  <si>
    <r>
      <rPr>
        <sz val="8"/>
        <color rgb="FF000000"/>
        <rFont val="Arial"/>
        <family val="2"/>
      </rPr>
      <t>25383.000117/2022-81</t>
    </r>
  </si>
  <si>
    <r>
      <rPr>
        <sz val="8"/>
        <color rgb="FF000000"/>
        <rFont val="Arial"/>
        <family val="2"/>
      </rPr>
      <t>22/16003208</t>
    </r>
  </si>
  <si>
    <r>
      <rPr>
        <sz val="8"/>
        <color rgb="FF000000"/>
        <rFont val="Arial"/>
        <family val="2"/>
      </rPr>
      <t>25383.000121/2022-49</t>
    </r>
  </si>
  <si>
    <r>
      <rPr>
        <sz val="8"/>
        <color rgb="FF000000"/>
        <rFont val="Arial"/>
        <family val="2"/>
      </rPr>
      <t>22/16003209</t>
    </r>
  </si>
  <si>
    <r>
      <rPr>
        <sz val="8"/>
        <color rgb="FF000000"/>
        <rFont val="Arial"/>
        <family val="2"/>
      </rPr>
      <t>25383.000249/2022-11</t>
    </r>
  </si>
  <si>
    <t>US$             1.900,00</t>
  </si>
  <si>
    <r>
      <rPr>
        <sz val="8"/>
        <color rgb="FF000000"/>
        <rFont val="Arial"/>
        <family val="2"/>
      </rPr>
      <t>22/16049606</t>
    </r>
  </si>
  <si>
    <r>
      <rPr>
        <sz val="8"/>
        <color rgb="FF000000"/>
        <rFont val="Arial"/>
        <family val="2"/>
      </rPr>
      <t>25383.000172/2022-71</t>
    </r>
  </si>
  <si>
    <r>
      <rPr>
        <sz val="8"/>
        <color rgb="FF000000"/>
        <rFont val="Arial"/>
        <family val="2"/>
      </rPr>
      <t>22/16015637</t>
    </r>
  </si>
  <si>
    <r>
      <rPr>
        <sz val="8"/>
        <color rgb="FF000000"/>
        <rFont val="Arial"/>
        <family val="2"/>
      </rPr>
      <t>25383.000173/2022-15</t>
    </r>
  </si>
  <si>
    <r>
      <rPr>
        <sz val="8"/>
        <color rgb="FF000000"/>
        <rFont val="Arial"/>
        <family val="2"/>
      </rPr>
      <t>22/16016464</t>
    </r>
  </si>
  <si>
    <r>
      <rPr>
        <sz val="8"/>
        <color rgb="FF000000"/>
        <rFont val="Arial"/>
        <family val="2"/>
      </rPr>
      <t>24/05/2022</t>
    </r>
  </si>
  <si>
    <r>
      <rPr>
        <sz val="8"/>
        <color rgb="FF000000"/>
        <rFont val="Arial"/>
        <family val="2"/>
      </rPr>
      <t>25383.000177/2022-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</t>
    </r>
  </si>
  <si>
    <r>
      <rPr>
        <sz val="8"/>
        <color rgb="FF000000"/>
        <rFont val="Arial"/>
        <family val="2"/>
      </rPr>
      <t>22/16020928</t>
    </r>
  </si>
  <si>
    <r>
      <rPr>
        <sz val="8"/>
        <color rgb="FF000000"/>
        <rFont val="Arial"/>
        <family val="2"/>
      </rPr>
      <t>25383.000196/2022-20</t>
    </r>
  </si>
  <si>
    <r>
      <rPr>
        <sz val="8"/>
        <color rgb="FF000000"/>
        <rFont val="Arial"/>
        <family val="2"/>
      </rPr>
      <t>22/16025737</t>
    </r>
  </si>
  <si>
    <r>
      <rPr>
        <sz val="8"/>
        <color rgb="FF000000"/>
        <rFont val="Arial"/>
        <family val="2"/>
      </rPr>
      <t>23/06/2022</t>
    </r>
  </si>
  <si>
    <r>
      <rPr>
        <sz val="8"/>
        <color rgb="FF000000"/>
        <rFont val="Arial"/>
        <family val="2"/>
      </rPr>
      <t>25383.000206/2022-27</t>
    </r>
  </si>
  <si>
    <r>
      <rPr>
        <sz val="8"/>
        <color rgb="FF000000"/>
        <rFont val="Arial"/>
        <family val="2"/>
      </rPr>
      <t>12/07/2022</t>
    </r>
  </si>
  <si>
    <r>
      <rPr>
        <sz val="8"/>
        <color rgb="FF000000"/>
        <rFont val="Arial"/>
        <family val="2"/>
      </rPr>
      <t>22/16032284</t>
    </r>
  </si>
  <si>
    <r>
      <rPr>
        <sz val="8"/>
        <color rgb="FF000000"/>
        <rFont val="Arial"/>
        <family val="2"/>
      </rPr>
      <t>14/07/2022</t>
    </r>
  </si>
  <si>
    <r>
      <rPr>
        <sz val="8"/>
        <color rgb="FF000000"/>
        <rFont val="Arial"/>
        <family val="2"/>
      </rPr>
      <t>25383.000207/2022-71</t>
    </r>
  </si>
  <si>
    <t>SFR            2.040,00</t>
  </si>
  <si>
    <r>
      <rPr>
        <sz val="8"/>
        <color rgb="FF000000"/>
        <rFont val="Arial"/>
        <family val="2"/>
      </rPr>
      <t>11/07/2022</t>
    </r>
  </si>
  <si>
    <r>
      <rPr>
        <sz val="8"/>
        <color rgb="FF000000"/>
        <rFont val="Arial"/>
        <family val="2"/>
      </rPr>
      <t>22/16032285</t>
    </r>
  </si>
  <si>
    <r>
      <rPr>
        <sz val="8"/>
        <color rgb="FF000000"/>
        <rFont val="Arial"/>
        <family val="2"/>
      </rPr>
      <t>13/07/2022</t>
    </r>
  </si>
  <si>
    <r>
      <rPr>
        <sz val="8"/>
        <color rgb="FF000000"/>
        <rFont val="Arial"/>
        <family val="2"/>
      </rPr>
      <t>25383.000215/2022-18</t>
    </r>
  </si>
  <si>
    <r>
      <rPr>
        <sz val="8"/>
        <color rgb="FF000000"/>
        <rFont val="Arial"/>
        <family val="2"/>
      </rPr>
      <t>22/16039231</t>
    </r>
  </si>
  <si>
    <t>25383.000217/2022-15</t>
  </si>
  <si>
    <t>02/08/2022</t>
  </si>
  <si>
    <t>22/16039240</t>
  </si>
  <si>
    <t>08/08/2022</t>
  </si>
  <si>
    <r>
      <rPr>
        <sz val="8"/>
        <color rgb="FF000000"/>
        <rFont val="Arial"/>
        <family val="2"/>
      </rPr>
      <t>25383.000218/2022-51</t>
    </r>
  </si>
  <si>
    <t>US$             1.100,00</t>
  </si>
  <si>
    <r>
      <rPr>
        <sz val="8"/>
        <color rgb="FF000000"/>
        <rFont val="Arial"/>
        <family val="2"/>
      </rPr>
      <t>22/16039228</t>
    </r>
  </si>
  <si>
    <r>
      <rPr>
        <sz val="8"/>
        <color rgb="FF000000"/>
        <rFont val="Arial"/>
        <family val="2"/>
      </rPr>
      <t>25383.000227/2022-42</t>
    </r>
  </si>
  <si>
    <t>US$             1.220,28</t>
  </si>
  <si>
    <r>
      <rPr>
        <sz val="8"/>
        <color rgb="FF000000"/>
        <rFont val="Arial"/>
        <family val="2"/>
      </rPr>
      <t>22/16039239</t>
    </r>
  </si>
  <si>
    <r>
      <rPr>
        <sz val="8"/>
        <color rgb="FF000000"/>
        <rFont val="Arial"/>
        <family val="2"/>
      </rPr>
      <t>25383.000229/2022-31</t>
    </r>
  </si>
  <si>
    <r>
      <rPr>
        <sz val="8"/>
        <color rgb="FF000000"/>
        <rFont val="Arial"/>
        <family val="2"/>
      </rPr>
      <t>22/16039233</t>
    </r>
  </si>
  <si>
    <r>
      <rPr>
        <sz val="8"/>
        <color rgb="FF000000"/>
        <rFont val="Arial"/>
        <family val="2"/>
      </rPr>
      <t>25382.000517/2022-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4</t>
    </r>
  </si>
  <si>
    <t>SFR            2.500,00</t>
  </si>
  <si>
    <r>
      <rPr>
        <sz val="8"/>
        <color rgb="FF000000"/>
        <rFont val="Arial"/>
        <family val="2"/>
      </rPr>
      <t>10/10/2022</t>
    </r>
  </si>
  <si>
    <r>
      <rPr>
        <sz val="8"/>
        <color rgb="FF000000"/>
        <rFont val="Arial"/>
        <family val="2"/>
      </rPr>
      <t>22/16407689</t>
    </r>
  </si>
  <si>
    <r>
      <rPr>
        <sz val="8"/>
        <color rgb="FF000000"/>
        <rFont val="Arial"/>
        <family val="2"/>
      </rPr>
      <t>13/10/2022</t>
    </r>
  </si>
  <si>
    <r>
      <rPr>
        <sz val="8"/>
        <color rgb="FF000000"/>
        <rFont val="Arial"/>
        <family val="2"/>
      </rPr>
      <t>25382.000665/2022-11</t>
    </r>
  </si>
  <si>
    <r>
      <rPr>
        <sz val="8"/>
        <color rgb="FF000000"/>
        <rFont val="Arial"/>
        <family val="2"/>
      </rPr>
      <t>22/12/2022</t>
    </r>
  </si>
  <si>
    <r>
      <rPr>
        <sz val="8"/>
        <color rgb="FF000000"/>
        <rFont val="Arial"/>
        <family val="2"/>
      </rPr>
      <t>22?16447937</t>
    </r>
  </si>
  <si>
    <r>
      <rPr>
        <sz val="8"/>
        <color rgb="FF000000"/>
        <rFont val="Arial"/>
        <family val="2"/>
      </rPr>
      <t>27/12/2022</t>
    </r>
  </si>
  <si>
    <r>
      <rPr>
        <sz val="8"/>
        <color rgb="FF000000"/>
        <rFont val="Arial"/>
        <family val="2"/>
      </rPr>
      <t>25380.001967/2022-26</t>
    </r>
  </si>
  <si>
    <r>
      <rPr>
        <sz val="8"/>
        <color rgb="FF000000"/>
        <rFont val="Arial"/>
        <family val="2"/>
      </rPr>
      <t>FIOCRUZ/CE</t>
    </r>
  </si>
  <si>
    <r>
      <rPr>
        <sz val="8"/>
        <color rgb="FF000000"/>
        <rFont val="Arial"/>
        <family val="2"/>
      </rPr>
      <t>18/08/2022</t>
    </r>
  </si>
  <si>
    <r>
      <rPr>
        <sz val="8"/>
        <color rgb="FF000000"/>
        <rFont val="Arial"/>
        <family val="2"/>
      </rPr>
      <t>22/16044344</t>
    </r>
  </si>
  <si>
    <r>
      <rPr>
        <sz val="8"/>
        <color rgb="FF000000"/>
        <rFont val="Arial"/>
        <family val="2"/>
      </rPr>
      <t>22/08/2022</t>
    </r>
  </si>
  <si>
    <r>
      <rPr>
        <sz val="8"/>
        <color rgb="FF000000"/>
        <rFont val="Arial"/>
        <family val="2"/>
      </rPr>
      <t>25382.000389/2022-91</t>
    </r>
  </si>
  <si>
    <t>US$             2.765,00</t>
  </si>
  <si>
    <r>
      <rPr>
        <sz val="8"/>
        <color rgb="FF000000"/>
        <rFont val="Arial"/>
        <family val="2"/>
      </rPr>
      <t>22/16043224</t>
    </r>
  </si>
  <si>
    <r>
      <rPr>
        <sz val="8"/>
        <color rgb="FF000000"/>
        <rFont val="Arial"/>
        <family val="2"/>
      </rPr>
      <t>17/08/2022</t>
    </r>
  </si>
  <si>
    <r>
      <rPr>
        <sz val="8"/>
        <color rgb="FF000000"/>
        <rFont val="Arial"/>
        <family val="2"/>
      </rPr>
      <t>25382.000391/2022-60</t>
    </r>
  </si>
  <si>
    <r>
      <rPr>
        <sz val="8"/>
        <color rgb="FF000000"/>
        <rFont val="Arial"/>
        <family val="2"/>
      </rPr>
      <t>22/16043225</t>
    </r>
  </si>
  <si>
    <r>
      <rPr>
        <sz val="8"/>
        <color rgb="FF000000"/>
        <rFont val="Arial"/>
        <family val="2"/>
      </rPr>
      <t>25382.000452/2022-99</t>
    </r>
  </si>
  <si>
    <r>
      <rPr>
        <sz val="8"/>
        <color rgb="FF000000"/>
        <rFont val="Arial"/>
        <family val="2"/>
      </rPr>
      <t>INTERNATIONAL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SOCIETY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</t>
    </r>
  </si>
  <si>
    <t>LIB              1.700,00</t>
  </si>
  <si>
    <r>
      <rPr>
        <sz val="8"/>
        <color rgb="FF000000"/>
        <rFont val="Arial"/>
        <family val="2"/>
      </rPr>
      <t>22/16395507</t>
    </r>
  </si>
  <si>
    <r>
      <rPr>
        <sz val="8"/>
        <color rgb="FF000000"/>
        <rFont val="Arial"/>
        <family val="2"/>
      </rPr>
      <t>25030.001279/2022-36</t>
    </r>
  </si>
  <si>
    <r>
      <rPr>
        <sz val="8"/>
        <color rgb="FF000000"/>
        <rFont val="Arial"/>
        <family val="2"/>
      </rPr>
      <t>DIRET/IOC</t>
    </r>
  </si>
  <si>
    <r>
      <rPr>
        <sz val="8"/>
        <color rgb="FF000000"/>
        <rFont val="Arial"/>
        <family val="2"/>
      </rPr>
      <t>22/16447161</t>
    </r>
  </si>
  <si>
    <r>
      <rPr>
        <sz val="8"/>
        <color rgb="FF000000"/>
        <rFont val="Arial"/>
        <family val="2"/>
      </rPr>
      <t>25380.000058/2022-71</t>
    </r>
  </si>
  <si>
    <r>
      <rPr>
        <sz val="8"/>
        <color rgb="FF000000"/>
        <rFont val="Arial"/>
        <family val="2"/>
      </rPr>
      <t>FIOCRUZ/MS</t>
    </r>
  </si>
  <si>
    <r>
      <rPr>
        <sz val="8"/>
        <color rgb="FF000000"/>
        <rFont val="Arial"/>
        <family val="2"/>
      </rPr>
      <t>22/15995426</t>
    </r>
  </si>
  <si>
    <r>
      <rPr>
        <sz val="8"/>
        <color rgb="FF000000"/>
        <rFont val="Arial"/>
        <family val="2"/>
      </rPr>
      <t>25380.000473/2022-24</t>
    </r>
  </si>
  <si>
    <t>US$             1.017,50</t>
  </si>
  <si>
    <r>
      <rPr>
        <sz val="8"/>
        <color rgb="FF000000"/>
        <rFont val="Arial"/>
        <family val="2"/>
      </rPr>
      <t>15/03/2022</t>
    </r>
  </si>
  <si>
    <r>
      <rPr>
        <sz val="8"/>
        <color rgb="FF000000"/>
        <rFont val="Arial"/>
        <family val="2"/>
      </rPr>
      <t>22/15996636</t>
    </r>
  </si>
  <si>
    <r>
      <rPr>
        <sz val="8"/>
        <color rgb="FF000000"/>
        <rFont val="Arial"/>
        <family val="2"/>
      </rPr>
      <t>25380.000957/2022-73</t>
    </r>
  </si>
  <si>
    <t>SFR            1.980,00</t>
  </si>
  <si>
    <r>
      <rPr>
        <sz val="8"/>
        <color rgb="FF000000"/>
        <rFont val="Arial"/>
        <family val="2"/>
      </rPr>
      <t>16/05/2022</t>
    </r>
  </si>
  <si>
    <r>
      <rPr>
        <sz val="8"/>
        <color rgb="FF000000"/>
        <rFont val="Arial"/>
        <family val="2"/>
      </rPr>
      <t>22/16014601</t>
    </r>
  </si>
  <si>
    <r>
      <rPr>
        <sz val="8"/>
        <color rgb="FF000000"/>
        <rFont val="Arial"/>
        <family val="2"/>
      </rPr>
      <t>25382.000067/2022-41</t>
    </r>
  </si>
  <si>
    <t>US$             2.337,28</t>
  </si>
  <si>
    <r>
      <rPr>
        <sz val="8"/>
        <color rgb="FF000000"/>
        <rFont val="Arial"/>
        <family val="2"/>
      </rPr>
      <t>24/03/2022</t>
    </r>
  </si>
  <si>
    <r>
      <rPr>
        <sz val="8"/>
        <color rgb="FF000000"/>
        <rFont val="Arial"/>
        <family val="2"/>
      </rPr>
      <t>22/15999549</t>
    </r>
  </si>
  <si>
    <r>
      <rPr>
        <sz val="8"/>
        <color rgb="FF000000"/>
        <rFont val="Arial"/>
        <family val="2"/>
      </rPr>
      <t>25382.000108/2022-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8</t>
    </r>
  </si>
  <si>
    <r>
      <rPr>
        <sz val="8"/>
        <color rgb="FF000000"/>
        <rFont val="Arial"/>
        <family val="2"/>
      </rPr>
      <t>CCC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COPY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RIGHTS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LINK</t>
    </r>
  </si>
  <si>
    <t>LIB              1.500,00</t>
  </si>
  <si>
    <r>
      <rPr>
        <sz val="8"/>
        <color rgb="FF000000"/>
        <rFont val="Arial"/>
        <family val="2"/>
      </rPr>
      <t>22/15999550</t>
    </r>
  </si>
  <si>
    <r>
      <rPr>
        <sz val="8"/>
        <color rgb="FF000000"/>
        <rFont val="Arial"/>
        <family val="2"/>
      </rPr>
      <t>25382.000118/2022-35</t>
    </r>
  </si>
  <si>
    <t>US$             2.200,00</t>
  </si>
  <si>
    <r>
      <rPr>
        <sz val="8"/>
        <color rgb="FF000000"/>
        <rFont val="Arial"/>
        <family val="2"/>
      </rPr>
      <t>22/15999548</t>
    </r>
  </si>
  <si>
    <r>
      <rPr>
        <sz val="8"/>
        <color rgb="FF000000"/>
        <rFont val="Arial"/>
        <family val="2"/>
      </rPr>
      <t>25382.000200/2022-60</t>
    </r>
  </si>
  <si>
    <r>
      <rPr>
        <sz val="8"/>
        <color rgb="FF000000"/>
        <rFont val="Arial"/>
        <family val="2"/>
      </rPr>
      <t>22/16016845</t>
    </r>
  </si>
  <si>
    <r>
      <rPr>
        <sz val="8"/>
        <color rgb="FF000000"/>
        <rFont val="Arial"/>
        <family val="2"/>
      </rPr>
      <t>25382.000210/2022-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3</t>
    </r>
  </si>
  <si>
    <r>
      <rPr>
        <sz val="8"/>
        <color rgb="FF000000"/>
        <rFont val="Arial"/>
        <family val="2"/>
      </rPr>
      <t>22/16016843</t>
    </r>
  </si>
  <si>
    <r>
      <rPr>
        <sz val="8"/>
        <color rgb="FF000000"/>
        <rFont val="Arial"/>
        <family val="2"/>
      </rPr>
      <t>25382.000301/2022-31</t>
    </r>
  </si>
  <si>
    <r>
      <rPr>
        <sz val="8"/>
        <color rgb="FF000000"/>
        <rFont val="Arial"/>
        <family val="2"/>
      </rPr>
      <t>05/07/2022</t>
    </r>
  </si>
  <si>
    <r>
      <rPr>
        <sz val="8"/>
        <color rgb="FF000000"/>
        <rFont val="Arial"/>
        <family val="2"/>
      </rPr>
      <t>22/16030619</t>
    </r>
  </si>
  <si>
    <r>
      <rPr>
        <sz val="8"/>
        <color rgb="FF000000"/>
        <rFont val="Arial"/>
        <family val="2"/>
      </rPr>
      <t>07/07/2022</t>
    </r>
  </si>
  <si>
    <r>
      <rPr>
        <sz val="8"/>
        <color rgb="FF000000"/>
        <rFont val="Arial"/>
        <family val="2"/>
      </rPr>
      <t>25382.000320/2022-67</t>
    </r>
  </si>
  <si>
    <r>
      <rPr>
        <sz val="8"/>
        <color rgb="FF000000"/>
        <rFont val="Arial"/>
        <family val="2"/>
      </rPr>
      <t>22/16032665</t>
    </r>
  </si>
  <si>
    <r>
      <rPr>
        <sz val="8"/>
        <color rgb="FF000000"/>
        <rFont val="Arial"/>
        <family val="2"/>
      </rPr>
      <t>25382.000341/2022-82</t>
    </r>
  </si>
  <si>
    <r>
      <rPr>
        <sz val="8"/>
        <color rgb="FF000000"/>
        <rFont val="Arial"/>
        <family val="2"/>
      </rPr>
      <t>22/16037046</t>
    </r>
  </si>
  <si>
    <r>
      <rPr>
        <sz val="8"/>
        <color rgb="FF000000"/>
        <rFont val="Arial"/>
        <family val="2"/>
      </rPr>
      <t>25383.000007/2022-19</t>
    </r>
  </si>
  <si>
    <t>US$             1.475,00</t>
  </si>
  <si>
    <r>
      <rPr>
        <sz val="8"/>
        <color rgb="FF000000"/>
        <rFont val="Arial"/>
        <family val="2"/>
      </rPr>
      <t>22/15986778</t>
    </r>
  </si>
  <si>
    <r>
      <rPr>
        <sz val="8"/>
        <color rgb="FF000000"/>
        <rFont val="Arial"/>
        <family val="2"/>
      </rPr>
      <t>25030.001338/2021-95</t>
    </r>
  </si>
  <si>
    <t>US$             1.621,00</t>
  </si>
  <si>
    <r>
      <rPr>
        <sz val="8"/>
        <color rgb="FF000000"/>
        <rFont val="Arial"/>
        <family val="2"/>
      </rPr>
      <t>21/15980260</t>
    </r>
  </si>
  <si>
    <r>
      <rPr>
        <sz val="8"/>
        <color rgb="FF000000"/>
        <rFont val="Arial"/>
        <family val="2"/>
      </rPr>
      <t>25385.000098/2022-72</t>
    </r>
  </si>
  <si>
    <r>
      <rPr>
        <sz val="8"/>
        <color rgb="FF000000"/>
        <rFont val="Arial"/>
        <family val="2"/>
      </rPr>
      <t>EUROPEAN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DIRECTORATE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</t>
    </r>
  </si>
  <si>
    <t>E                 1.800,00</t>
  </si>
  <si>
    <r>
      <rPr>
        <sz val="8"/>
        <color rgb="FF000000"/>
        <rFont val="Arial"/>
        <family val="2"/>
      </rPr>
      <t>22/16005400</t>
    </r>
  </si>
  <si>
    <r>
      <rPr>
        <sz val="8"/>
        <color rgb="FF000000"/>
        <rFont val="Arial"/>
        <family val="2"/>
      </rPr>
      <t>25380.001958/2022-35</t>
    </r>
  </si>
  <si>
    <t>US$           50.111,00</t>
  </si>
  <si>
    <r>
      <rPr>
        <sz val="8"/>
        <color rgb="FF000000"/>
        <rFont val="Arial"/>
        <family val="2"/>
      </rPr>
      <t>22/16445076</t>
    </r>
  </si>
  <si>
    <r>
      <rPr>
        <sz val="8"/>
        <color rgb="FF000000"/>
        <rFont val="Arial"/>
        <family val="2"/>
      </rPr>
      <t>25380.002179/2022-57</t>
    </r>
  </si>
  <si>
    <r>
      <rPr>
        <sz val="8"/>
        <color rgb="FF000000"/>
        <rFont val="Arial"/>
        <family val="2"/>
      </rPr>
      <t>EX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LIBRIS</t>
    </r>
  </si>
  <si>
    <t>US$             6.539,77</t>
  </si>
  <si>
    <r>
      <rPr>
        <sz val="8"/>
        <color rgb="FF000000"/>
        <rFont val="Arial"/>
        <family val="2"/>
      </rPr>
      <t>22/16447885</t>
    </r>
  </si>
  <si>
    <t>25030.000277/2021-49</t>
  </si>
  <si>
    <t>VPPCB/PR</t>
  </si>
  <si>
    <r>
      <rPr>
        <sz val="8"/>
        <color rgb="FF000000"/>
        <rFont val="Arial"/>
        <family val="2"/>
      </rPr>
      <t>ATOS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SOLUCIONS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SER</t>
    </r>
  </si>
  <si>
    <t>US$         275.000,00</t>
  </si>
  <si>
    <t>5,2165</t>
  </si>
  <si>
    <t>28/06/2022</t>
  </si>
  <si>
    <t>22/16027912</t>
  </si>
  <si>
    <t>30/06/2022</t>
  </si>
  <si>
    <t>22/11/2021</t>
  </si>
  <si>
    <t>CAD</t>
  </si>
  <si>
    <r>
      <rPr>
        <sz val="8"/>
        <color rgb="FF000000"/>
        <rFont val="Arial"/>
        <family val="2"/>
      </rPr>
      <t>25030.000608/2021-41</t>
    </r>
  </si>
  <si>
    <r>
      <rPr>
        <sz val="8"/>
        <color rgb="FF000000"/>
        <rFont val="Arial"/>
        <family val="2"/>
      </rPr>
      <t>HITACHI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HIGH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TECH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CANAD</t>
    </r>
  </si>
  <si>
    <t>US$         444.727,50</t>
  </si>
  <si>
    <r>
      <rPr>
        <sz val="8"/>
        <color rgb="FF000000"/>
        <rFont val="Arial"/>
        <family val="2"/>
      </rPr>
      <t>5,1970</t>
    </r>
  </si>
  <si>
    <r>
      <rPr>
        <sz val="8"/>
        <color rgb="FF000000"/>
        <rFont val="Arial"/>
        <family val="2"/>
      </rPr>
      <t>22/16026505</t>
    </r>
  </si>
  <si>
    <r>
      <rPr>
        <sz val="8"/>
        <color rgb="FF000000"/>
        <rFont val="Arial"/>
        <family val="2"/>
      </rPr>
      <t>01/11/2021</t>
    </r>
  </si>
  <si>
    <r>
      <rPr>
        <sz val="8"/>
        <color rgb="FF000000"/>
        <rFont val="Arial"/>
        <family val="2"/>
      </rPr>
      <t>CAD</t>
    </r>
  </si>
  <si>
    <r>
      <rPr>
        <sz val="8"/>
        <color rgb="FF000000"/>
        <rFont val="Arial"/>
        <family val="2"/>
      </rPr>
      <t>25383.000171/2021-45</t>
    </r>
  </si>
  <si>
    <t>US$         219.160,91</t>
  </si>
  <si>
    <r>
      <rPr>
        <sz val="8"/>
        <color rgb="FF000000"/>
        <rFont val="Arial"/>
        <family val="2"/>
      </rPr>
      <t>5,3990</t>
    </r>
  </si>
  <si>
    <r>
      <rPr>
        <sz val="8"/>
        <color rgb="FF000000"/>
        <rFont val="Arial"/>
        <family val="2"/>
      </rPr>
      <t>22/16030314</t>
    </r>
  </si>
  <si>
    <r>
      <rPr>
        <sz val="8"/>
        <color rgb="FF000000"/>
        <rFont val="Arial"/>
        <family val="2"/>
      </rPr>
      <t>30/11/2021</t>
    </r>
  </si>
  <si>
    <r>
      <rPr>
        <sz val="8"/>
        <color rgb="FF000000"/>
        <rFont val="Arial"/>
        <family val="2"/>
      </rPr>
      <t>25388.000566/2022-89</t>
    </r>
  </si>
  <si>
    <r>
      <rPr>
        <sz val="8"/>
        <color rgb="FF000000"/>
        <rFont val="Arial"/>
        <family val="2"/>
      </rPr>
      <t>ENSP</t>
    </r>
  </si>
  <si>
    <r>
      <rPr>
        <sz val="8"/>
        <color rgb="FF000000"/>
        <rFont val="Arial"/>
        <family val="2"/>
      </rPr>
      <t>ANALYTIK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JENA</t>
    </r>
  </si>
  <si>
    <t>E               58.553,00</t>
  </si>
  <si>
    <r>
      <rPr>
        <sz val="8"/>
        <color rgb="FF000000"/>
        <rFont val="Arial"/>
        <family val="2"/>
      </rPr>
      <t>5,6060</t>
    </r>
  </si>
  <si>
    <r>
      <rPr>
        <sz val="8"/>
        <color rgb="FF000000"/>
        <rFont val="Arial"/>
        <family val="2"/>
      </rPr>
      <t>23/11/2022</t>
    </r>
  </si>
  <si>
    <r>
      <rPr>
        <sz val="8"/>
        <color rgb="FF000000"/>
        <rFont val="Arial"/>
        <family val="2"/>
      </rPr>
      <t>22/16431157</t>
    </r>
  </si>
  <si>
    <t>25030.000765/2022-37</t>
  </si>
  <si>
    <r>
      <rPr>
        <sz val="8"/>
        <color rgb="FF000000"/>
        <rFont val="Arial"/>
        <family val="2"/>
      </rPr>
      <t>TECNIPLAST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SPA</t>
    </r>
  </si>
  <si>
    <t>E             397.392,89</t>
  </si>
  <si>
    <t>5,1690</t>
  </si>
  <si>
    <t>13/10/2022</t>
  </si>
  <si>
    <t>22/16409379</t>
  </si>
  <si>
    <t>06/10/2023</t>
  </si>
  <si>
    <t>13/03/2023</t>
  </si>
  <si>
    <t>CARTA DE CREDITO</t>
  </si>
  <si>
    <t>25380.001575/2021-86</t>
  </si>
  <si>
    <t>FIOCRUZ/CE</t>
  </si>
  <si>
    <r>
      <rPr>
        <sz val="8"/>
        <color rgb="FF000000"/>
        <rFont val="Arial"/>
        <family val="2"/>
      </rPr>
      <t>SINAPSE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</t>
    </r>
  </si>
  <si>
    <t>US$           15.378,58</t>
  </si>
  <si>
    <t>5,4298</t>
  </si>
  <si>
    <t>27/09/2022</t>
  </si>
  <si>
    <t>22/16401008</t>
  </si>
  <si>
    <t>29/09/2022</t>
  </si>
  <si>
    <t>13/11/2021</t>
  </si>
  <si>
    <t>REM.SEM SAQUE</t>
  </si>
  <si>
    <r>
      <rPr>
        <sz val="8"/>
        <color rgb="FF000000"/>
        <rFont val="Arial"/>
        <family val="2"/>
      </rPr>
      <t>25380.002427/2020-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6</t>
    </r>
  </si>
  <si>
    <r>
      <rPr>
        <sz val="8"/>
        <color rgb="FF000000"/>
        <rFont val="Arial"/>
        <family val="2"/>
      </rPr>
      <t>THERMO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FISHER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SCIENTIFIC</t>
    </r>
  </si>
  <si>
    <t>E               47.572,81</t>
  </si>
  <si>
    <r>
      <rPr>
        <sz val="8"/>
        <color rgb="FF000000"/>
        <rFont val="Arial"/>
        <family val="2"/>
      </rPr>
      <t>5,5980</t>
    </r>
  </si>
  <si>
    <r>
      <rPr>
        <sz val="8"/>
        <color rgb="FF000000"/>
        <rFont val="Arial"/>
        <family val="2"/>
      </rPr>
      <t>22/15997719</t>
    </r>
  </si>
  <si>
    <r>
      <rPr>
        <sz val="8"/>
        <color rgb="FF000000"/>
        <rFont val="Arial"/>
        <family val="2"/>
      </rPr>
      <t>03/08/2021</t>
    </r>
  </si>
  <si>
    <r>
      <rPr>
        <sz val="8"/>
        <color rgb="FF000000"/>
        <rFont val="Arial"/>
        <family val="2"/>
      </rPr>
      <t>REM.SEM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SAQUE</t>
    </r>
  </si>
  <si>
    <r>
      <rPr>
        <sz val="8"/>
        <color rgb="FF000000"/>
        <rFont val="Arial"/>
        <family val="2"/>
      </rPr>
      <t>25384.000880/2021-11</t>
    </r>
  </si>
  <si>
    <r>
      <rPr>
        <sz val="8"/>
        <color rgb="FF000000"/>
        <rFont val="Arial"/>
        <family val="2"/>
      </rPr>
      <t>IFF</t>
    </r>
  </si>
  <si>
    <r>
      <rPr>
        <sz val="8"/>
        <color rgb="FF000000"/>
        <rFont val="Arial"/>
        <family val="2"/>
      </rPr>
      <t>MASIMO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INTERNATIONAL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</t>
    </r>
  </si>
  <si>
    <t>US$           93.100,00</t>
  </si>
  <si>
    <r>
      <rPr>
        <sz val="8"/>
        <color rgb="FF000000"/>
        <rFont val="Arial"/>
        <family val="2"/>
      </rPr>
      <t>01/12/2022</t>
    </r>
  </si>
  <si>
    <r>
      <rPr>
        <sz val="8"/>
        <color rgb="FF000000"/>
        <rFont val="Arial"/>
        <family val="2"/>
      </rPr>
      <t>22/16435842</t>
    </r>
  </si>
  <si>
    <r>
      <rPr>
        <sz val="8"/>
        <color rgb="FF000000"/>
        <rFont val="Arial"/>
        <family val="2"/>
      </rPr>
      <t>03/12/2022</t>
    </r>
  </si>
  <si>
    <r>
      <rPr>
        <sz val="8"/>
        <color rgb="FF000000"/>
        <rFont val="Arial"/>
        <family val="2"/>
      </rPr>
      <t>01/06/2022</t>
    </r>
  </si>
  <si>
    <r>
      <rPr>
        <sz val="8"/>
        <color rgb="FF000000"/>
        <rFont val="Arial"/>
        <family val="2"/>
      </rPr>
      <t>25380.002912/2021-52</t>
    </r>
  </si>
  <si>
    <r>
      <rPr>
        <sz val="8"/>
        <color rgb="FF000000"/>
        <rFont val="Arial"/>
        <family val="2"/>
      </rPr>
      <t>VPPIS/PR</t>
    </r>
  </si>
  <si>
    <r>
      <rPr>
        <sz val="8"/>
        <color rgb="FF000000"/>
        <rFont val="Arial"/>
        <family val="2"/>
      </rPr>
      <t>SHIMADZU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LATIN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AMERICA</t>
    </r>
  </si>
  <si>
    <t>US$           51.000,00</t>
  </si>
  <si>
    <r>
      <rPr>
        <sz val="8"/>
        <color rgb="FF000000"/>
        <rFont val="Arial"/>
        <family val="2"/>
      </rPr>
      <t>22/16447167</t>
    </r>
  </si>
  <si>
    <r>
      <rPr>
        <sz val="8"/>
        <color rgb="FF000000"/>
        <rFont val="Arial"/>
        <family val="2"/>
      </rPr>
      <t>20/03/2022</t>
    </r>
  </si>
  <si>
    <r>
      <rPr>
        <sz val="8"/>
        <color rgb="FF000000"/>
        <rFont val="Arial"/>
        <family val="2"/>
      </rPr>
      <t>25388.000895/2021-49</t>
    </r>
  </si>
  <si>
    <r>
      <rPr>
        <sz val="8"/>
        <color rgb="FF000000"/>
        <rFont val="Arial"/>
        <family val="2"/>
      </rPr>
      <t>EQUILAB,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</t>
    </r>
  </si>
  <si>
    <t>US$           12.200,00</t>
  </si>
  <si>
    <r>
      <rPr>
        <sz val="8"/>
        <color rgb="FF000000"/>
        <rFont val="Arial"/>
        <family val="2"/>
      </rPr>
      <t>5,0890</t>
    </r>
  </si>
  <si>
    <r>
      <rPr>
        <sz val="8"/>
        <color rgb="FF000000"/>
        <rFont val="Arial"/>
        <family val="2"/>
      </rPr>
      <t>22/15997612</t>
    </r>
  </si>
  <si>
    <r>
      <rPr>
        <sz val="8"/>
        <color rgb="FF000000"/>
        <rFont val="Arial"/>
        <family val="2"/>
      </rPr>
      <t>28/02/2022</t>
    </r>
  </si>
  <si>
    <r>
      <rPr>
        <sz val="8"/>
        <color rgb="FF000000"/>
        <rFont val="Arial"/>
        <family val="2"/>
      </rPr>
      <t>25030.001110/2021-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3</t>
    </r>
  </si>
  <si>
    <r>
      <rPr>
        <sz val="8"/>
        <color rgb="FF000000"/>
        <rFont val="Arial"/>
        <family val="2"/>
      </rPr>
      <t>CARL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ZEISS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MICROSCOPY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</t>
    </r>
  </si>
  <si>
    <t>E               16.714,00</t>
  </si>
  <si>
    <r>
      <rPr>
        <sz val="8"/>
        <color rgb="FF000000"/>
        <rFont val="Arial"/>
        <family val="2"/>
      </rPr>
      <t>5,3610</t>
    </r>
  </si>
  <si>
    <r>
      <rPr>
        <sz val="8"/>
        <color rgb="FF000000"/>
        <rFont val="Arial"/>
        <family val="2"/>
      </rPr>
      <t>22/16023988</t>
    </r>
  </si>
  <si>
    <r>
      <rPr>
        <sz val="8"/>
        <color rgb="FF000000"/>
        <rFont val="Arial"/>
        <family val="2"/>
      </rPr>
      <t>17/05/2021</t>
    </r>
  </si>
  <si>
    <t>US$             3.000,00</t>
  </si>
  <si>
    <r>
      <rPr>
        <sz val="8"/>
        <color rgb="FF000000"/>
        <rFont val="Arial"/>
        <family val="2"/>
      </rPr>
      <t>5,2240</t>
    </r>
  </si>
  <si>
    <r>
      <rPr>
        <sz val="8"/>
        <color rgb="FF000000"/>
        <rFont val="Arial"/>
        <family val="2"/>
      </rPr>
      <t>28/06/2022</t>
    </r>
  </si>
  <si>
    <r>
      <rPr>
        <sz val="8"/>
        <color rgb="FF000000"/>
        <rFont val="Arial"/>
        <family val="2"/>
      </rPr>
      <t>22/16028133</t>
    </r>
  </si>
  <si>
    <r>
      <rPr>
        <sz val="8"/>
        <color rgb="FF000000"/>
        <rFont val="Arial"/>
        <family val="2"/>
      </rPr>
      <t>25030.001023/2021-48</t>
    </r>
  </si>
  <si>
    <r>
      <rPr>
        <sz val="8"/>
        <color rgb="FF000000"/>
        <rFont val="Arial"/>
        <family val="2"/>
      </rPr>
      <t>OXFORD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NANOPORE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TECHN</t>
    </r>
  </si>
  <si>
    <t>US$             5.923,00</t>
  </si>
  <si>
    <r>
      <rPr>
        <sz val="8"/>
        <color rgb="FF000000"/>
        <rFont val="Arial"/>
        <family val="2"/>
      </rPr>
      <t>5,2957</t>
    </r>
  </si>
  <si>
    <r>
      <rPr>
        <sz val="8"/>
        <color rgb="FF000000"/>
        <rFont val="Arial"/>
        <family val="2"/>
      </rPr>
      <t>22/16410047</t>
    </r>
  </si>
  <si>
    <r>
      <rPr>
        <sz val="8"/>
        <color rgb="FF000000"/>
        <rFont val="Arial"/>
        <family val="2"/>
      </rPr>
      <t>18/10/2022</t>
    </r>
  </si>
  <si>
    <r>
      <rPr>
        <sz val="8"/>
        <color rgb="FF000000"/>
        <rFont val="Arial"/>
        <family val="2"/>
      </rPr>
      <t>25381.000471/2021-44</t>
    </r>
  </si>
  <si>
    <r>
      <rPr>
        <sz val="8"/>
        <color rgb="FF000000"/>
        <rFont val="Arial"/>
        <family val="2"/>
      </rPr>
      <t>DARWIN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MICROWIDICS</t>
    </r>
  </si>
  <si>
    <t>E                 1.265,45</t>
  </si>
  <si>
    <r>
      <rPr>
        <sz val="8"/>
        <color rgb="FF000000"/>
        <rFont val="Arial"/>
        <family val="2"/>
      </rPr>
      <t>6,0315</t>
    </r>
  </si>
  <si>
    <r>
      <rPr>
        <sz val="8"/>
        <color rgb="FF000000"/>
        <rFont val="Arial"/>
        <family val="2"/>
      </rPr>
      <t>22/15987248</t>
    </r>
  </si>
  <si>
    <r>
      <rPr>
        <sz val="8"/>
        <color rgb="FF000000"/>
        <rFont val="Arial"/>
        <family val="2"/>
      </rPr>
      <t>17/12/2021</t>
    </r>
  </si>
  <si>
    <r>
      <rPr>
        <sz val="8"/>
        <color rgb="FF000000"/>
        <rFont val="Arial"/>
        <family val="2"/>
      </rPr>
      <t>25380.001743/2022-14</t>
    </r>
  </si>
  <si>
    <r>
      <rPr>
        <sz val="8"/>
        <color rgb="FF000000"/>
        <rFont val="Arial"/>
        <family val="2"/>
      </rPr>
      <t>VPGDI/PR</t>
    </r>
  </si>
  <si>
    <t>US$         258.012,00</t>
  </si>
  <si>
    <r>
      <rPr>
        <sz val="8"/>
        <color rgb="FF000000"/>
        <rFont val="Arial"/>
        <family val="2"/>
      </rPr>
      <t>5,1980</t>
    </r>
  </si>
  <si>
    <r>
      <rPr>
        <sz val="8"/>
        <color rgb="FF000000"/>
        <rFont val="Arial"/>
        <family val="2"/>
      </rPr>
      <t>26/12/2022</t>
    </r>
  </si>
  <si>
    <r>
      <rPr>
        <sz val="8"/>
        <color rgb="FF000000"/>
        <rFont val="Arial"/>
        <family val="2"/>
      </rPr>
      <t>22/16448879</t>
    </r>
  </si>
  <si>
    <r>
      <rPr>
        <sz val="8"/>
        <color rgb="FF000000"/>
        <rFont val="Arial"/>
        <family val="2"/>
      </rPr>
      <t>28/12/2022</t>
    </r>
  </si>
  <si>
    <t>US$         308.306,19</t>
  </si>
  <si>
    <r>
      <rPr>
        <sz val="8"/>
        <color rgb="FF000000"/>
        <rFont val="Arial"/>
        <family val="2"/>
      </rPr>
      <t>25380.001535/2021-34</t>
    </r>
  </si>
  <si>
    <r>
      <rPr>
        <sz val="8"/>
        <color rgb="FF000000"/>
        <rFont val="Arial"/>
        <family val="2"/>
      </rPr>
      <t>ADVANCED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BIOPROCESS,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</t>
    </r>
  </si>
  <si>
    <t>US$           27.640,00</t>
  </si>
  <si>
    <r>
      <rPr>
        <sz val="8"/>
        <color rgb="FF000000"/>
        <rFont val="Arial"/>
        <family val="2"/>
      </rPr>
      <t>5,3580</t>
    </r>
  </si>
  <si>
    <r>
      <rPr>
        <sz val="8"/>
        <color rgb="FF000000"/>
        <rFont val="Arial"/>
        <family val="2"/>
      </rPr>
      <t>22/16036725</t>
    </r>
  </si>
  <si>
    <r>
      <rPr>
        <sz val="8"/>
        <color rgb="FF000000"/>
        <rFont val="Arial"/>
        <family val="2"/>
      </rPr>
      <t>25380.001676/2021-57</t>
    </r>
  </si>
  <si>
    <r>
      <rPr>
        <sz val="8"/>
        <color rgb="FF000000"/>
        <rFont val="Arial"/>
        <family val="2"/>
      </rPr>
      <t>PERKINELMER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HEALTH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SCIE</t>
    </r>
  </si>
  <si>
    <t>US$           92.500,00</t>
  </si>
  <si>
    <r>
      <rPr>
        <sz val="8"/>
        <color rgb="FF000000"/>
        <rFont val="Arial"/>
        <family val="2"/>
      </rPr>
      <t>5,0610</t>
    </r>
  </si>
  <si>
    <r>
      <rPr>
        <sz val="8"/>
        <color rgb="FF000000"/>
        <rFont val="Arial"/>
        <family val="2"/>
      </rPr>
      <t>03/03/2022</t>
    </r>
  </si>
  <si>
    <r>
      <rPr>
        <sz val="8"/>
        <color rgb="FF000000"/>
        <rFont val="Arial"/>
        <family val="2"/>
      </rPr>
      <t>22/15993030</t>
    </r>
  </si>
  <si>
    <r>
      <rPr>
        <sz val="8"/>
        <color rgb="FF000000"/>
        <rFont val="Arial"/>
        <family val="2"/>
      </rPr>
      <t>07/03/2022</t>
    </r>
  </si>
  <si>
    <r>
      <rPr>
        <sz val="8"/>
        <color rgb="FF000000"/>
        <rFont val="Arial"/>
        <family val="2"/>
      </rPr>
      <t>30/09/2021</t>
    </r>
  </si>
  <si>
    <r>
      <rPr>
        <sz val="8"/>
        <color rgb="FF000000"/>
        <rFont val="Arial"/>
        <family val="2"/>
      </rPr>
      <t>25383.000137/2021-71</t>
    </r>
  </si>
  <si>
    <t>US$         295.000,00</t>
  </si>
  <si>
    <r>
      <rPr>
        <sz val="8"/>
        <color rgb="FF000000"/>
        <rFont val="Arial"/>
        <family val="2"/>
      </rPr>
      <t>5,5426</t>
    </r>
  </si>
  <si>
    <r>
      <rPr>
        <sz val="8"/>
        <color rgb="FF000000"/>
        <rFont val="Arial"/>
        <family val="2"/>
      </rPr>
      <t>19/01/2022</t>
    </r>
  </si>
  <si>
    <r>
      <rPr>
        <sz val="8"/>
        <color rgb="FF000000"/>
        <rFont val="Arial"/>
        <family val="2"/>
      </rPr>
      <t>22/15982544</t>
    </r>
  </si>
  <si>
    <r>
      <rPr>
        <sz val="8"/>
        <color rgb="FF000000"/>
        <rFont val="Arial"/>
        <family val="2"/>
      </rPr>
      <t>21/01/2022</t>
    </r>
  </si>
  <si>
    <r>
      <rPr>
        <sz val="8"/>
        <color rgb="FF000000"/>
        <rFont val="Arial"/>
        <family val="2"/>
      </rPr>
      <t>23/09/2021</t>
    </r>
  </si>
  <si>
    <r>
      <rPr>
        <sz val="8"/>
        <color rgb="FF000000"/>
        <rFont val="Arial"/>
        <family val="2"/>
      </rPr>
      <t>25380.001675/2021-11</t>
    </r>
  </si>
  <si>
    <t>US$         173.555,00</t>
  </si>
  <si>
    <r>
      <rPr>
        <sz val="8"/>
        <color rgb="FF000000"/>
        <rFont val="Arial"/>
        <family val="2"/>
      </rPr>
      <t>887959,44</t>
    </r>
  </si>
  <si>
    <r>
      <rPr>
        <sz val="8"/>
        <color rgb="FF000000"/>
        <rFont val="Arial"/>
        <family val="2"/>
      </rPr>
      <t>22/16039776</t>
    </r>
  </si>
  <si>
    <t>25380.002270/2021-91</t>
  </si>
  <si>
    <r>
      <rPr>
        <sz val="8"/>
        <color rgb="FF000000"/>
        <rFont val="Arial"/>
        <family val="2"/>
      </rPr>
      <t>SONY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LATIN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AMERICA,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</t>
    </r>
  </si>
  <si>
    <t>03/08/2022</t>
  </si>
  <si>
    <t>22/16039776</t>
  </si>
  <si>
    <t>05/08/2022</t>
  </si>
  <si>
    <t>06/08/2022</t>
  </si>
  <si>
    <r>
      <rPr>
        <sz val="8"/>
        <color rgb="FF000000"/>
        <rFont val="Arial"/>
        <family val="2"/>
      </rPr>
      <t>25383.000141/2022-10</t>
    </r>
  </si>
  <si>
    <r>
      <rPr>
        <sz val="8"/>
        <color rgb="FF000000"/>
        <rFont val="Arial"/>
        <family val="2"/>
      </rPr>
      <t>BECTON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DICKNSONDELURU</t>
    </r>
  </si>
  <si>
    <t>US$             1.075,40</t>
  </si>
  <si>
    <r>
      <rPr>
        <sz val="8"/>
        <color rgb="FF000000"/>
        <rFont val="Arial"/>
        <family val="2"/>
      </rPr>
      <t>22/16407690</t>
    </r>
  </si>
  <si>
    <r>
      <rPr>
        <sz val="8"/>
        <color rgb="FF000000"/>
        <rFont val="Arial"/>
        <family val="2"/>
      </rPr>
      <t>13/10/2020</t>
    </r>
  </si>
  <si>
    <r>
      <rPr>
        <sz val="8"/>
        <color rgb="FF000000"/>
        <rFont val="Arial"/>
        <family val="2"/>
      </rPr>
      <t>25381.000477/2021-11</t>
    </r>
  </si>
  <si>
    <r>
      <rPr>
        <sz val="8"/>
        <color rgb="FF000000"/>
        <rFont val="Arial"/>
        <family val="2"/>
      </rPr>
      <t>LONZA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WALKERSVILLE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</t>
    </r>
  </si>
  <si>
    <r>
      <rPr>
        <sz val="8"/>
        <color rgb="FF000000"/>
        <rFont val="Arial"/>
        <family val="2"/>
      </rPr>
      <t>04/07/2022</t>
    </r>
  </si>
  <si>
    <r>
      <rPr>
        <sz val="8"/>
        <color rgb="FF000000"/>
        <rFont val="Arial"/>
        <family val="2"/>
      </rPr>
      <t>22/16029881</t>
    </r>
  </si>
  <si>
    <r>
      <rPr>
        <sz val="8"/>
        <color rgb="FF000000"/>
        <rFont val="Arial"/>
        <family val="2"/>
      </rPr>
      <t>06/07/2022</t>
    </r>
  </si>
  <si>
    <r>
      <rPr>
        <sz val="8"/>
        <color rgb="FF000000"/>
        <rFont val="Arial"/>
        <family val="2"/>
      </rPr>
      <t>25381.000034/2022-10</t>
    </r>
  </si>
  <si>
    <r>
      <rPr>
        <sz val="8"/>
        <color rgb="FF000000"/>
        <rFont val="Arial"/>
        <family val="2"/>
      </rPr>
      <t>22/16425785</t>
    </r>
  </si>
  <si>
    <r>
      <rPr>
        <sz val="8"/>
        <color rgb="FF000000"/>
        <rFont val="Arial"/>
        <family val="2"/>
      </rPr>
      <t>25382.000459/2021-20</t>
    </r>
  </si>
  <si>
    <r>
      <rPr>
        <sz val="8"/>
        <color rgb="FF000000"/>
        <rFont val="Arial"/>
        <family val="2"/>
      </rPr>
      <t>BECKMAN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COULTER,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INC.</t>
    </r>
  </si>
  <si>
    <t>US$           12.880,00</t>
  </si>
  <si>
    <r>
      <rPr>
        <sz val="8"/>
        <color rgb="FF000000"/>
        <rFont val="Arial"/>
        <family val="2"/>
      </rPr>
      <t>22/16029878</t>
    </r>
  </si>
  <si>
    <r>
      <rPr>
        <sz val="8"/>
        <color rgb="FF000000"/>
        <rFont val="Arial"/>
        <family val="2"/>
      </rPr>
      <t>19/02/2022</t>
    </r>
  </si>
  <si>
    <r>
      <rPr>
        <sz val="8"/>
        <color rgb="FF000000"/>
        <rFont val="Arial"/>
        <family val="2"/>
      </rPr>
      <t>25030.000684/2021-56</t>
    </r>
  </si>
  <si>
    <r>
      <rPr>
        <sz val="8"/>
        <color rgb="FF000000"/>
        <rFont val="Arial"/>
        <family val="2"/>
      </rPr>
      <t>ANALYTICON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DISCOVERY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</t>
    </r>
  </si>
  <si>
    <t>E                 1.005,00</t>
  </si>
  <si>
    <r>
      <rPr>
        <sz val="8"/>
        <color rgb="FF000000"/>
        <rFont val="Arial"/>
        <family val="2"/>
      </rPr>
      <t>22/15986611</t>
    </r>
  </si>
  <si>
    <r>
      <rPr>
        <sz val="8"/>
        <color rgb="FF000000"/>
        <rFont val="Arial"/>
        <family val="2"/>
      </rPr>
      <t>16/12/2021</t>
    </r>
  </si>
  <si>
    <t xml:space="preserve"> UNIDADE  </t>
  </si>
  <si>
    <t xml:space="preserve">EXPORTADOR   </t>
  </si>
  <si>
    <t>VALOR</t>
  </si>
  <si>
    <t xml:space="preserve">TAXA </t>
  </si>
  <si>
    <t xml:space="preserve"> VALOR R$</t>
  </si>
  <si>
    <t xml:space="preserve">FECH. </t>
  </si>
  <si>
    <t>CONTRATO</t>
  </si>
  <si>
    <t>VENC. CONT</t>
  </si>
  <si>
    <t xml:space="preserve"> EMBARQUE    </t>
  </si>
  <si>
    <t>VENC. CONT.</t>
  </si>
  <si>
    <t>MOD. PAGTO/REC</t>
  </si>
  <si>
    <t>MOD. LICITAÇÃO</t>
  </si>
  <si>
    <t xml:space="preserve">PROCESSO                                                </t>
  </si>
  <si>
    <t xml:space="preserve">PROCESSO                                              </t>
  </si>
  <si>
    <t xml:space="preserve">PROCESSO                                            </t>
  </si>
  <si>
    <t xml:space="preserve">PROCESSO                                         </t>
  </si>
  <si>
    <t>Processo</t>
  </si>
  <si>
    <t>Unidade</t>
  </si>
  <si>
    <t>Modalidade
de pagamento</t>
  </si>
  <si>
    <t>Despesa economizada
entre 01/01/2021 a
31/12/2021</t>
  </si>
  <si>
    <t xml:space="preserve">RESUMO DAS OPERAÇÕES CAMBIAIS QUANTITATIVO PARA CONVERSÃO </t>
  </si>
  <si>
    <t>MODAL DE PAGTO</t>
  </si>
  <si>
    <t xml:space="preserve">PREGÃO </t>
  </si>
  <si>
    <t>SRP</t>
  </si>
  <si>
    <t>DISPENSA</t>
  </si>
  <si>
    <t>INEXIGIBILIDADE</t>
  </si>
  <si>
    <t>NÃO SE APLICA</t>
  </si>
  <si>
    <t>TOTAL DOS PAGAMENTOS</t>
  </si>
  <si>
    <t>REMESSA SEM SAQUE</t>
  </si>
  <si>
    <t>PAGTO ANTECIPADO</t>
  </si>
  <si>
    <t>CARTA DE CRÉDITO</t>
  </si>
  <si>
    <t>TIPO 4 (FLUTUANTE)</t>
  </si>
  <si>
    <t>TIPO 3</t>
  </si>
  <si>
    <t>TOTAIS</t>
  </si>
  <si>
    <t>RESUMO DAS OPERAÇÕES CAMBIAIS VALORES CONVERTIDOS (R$)</t>
  </si>
  <si>
    <t>PREGÃO</t>
  </si>
  <si>
    <t>PROCESSO</t>
  </si>
  <si>
    <t>UNIDADE</t>
  </si>
  <si>
    <t>EXPORTADOR</t>
  </si>
  <si>
    <t xml:space="preserve"> VALOR</t>
  </si>
  <si>
    <t>TAXA</t>
  </si>
  <si>
    <t>FECH.</t>
  </si>
  <si>
    <t>MOD. PAGTO</t>
  </si>
  <si>
    <t>RESUMO DOS PAGAMENTOS EFETUADOS</t>
  </si>
  <si>
    <t>TOTAL EM R$ PAGOS</t>
  </si>
  <si>
    <t>TIPO 3 (CONVERSÃO)</t>
  </si>
  <si>
    <t>TOTAL</t>
  </si>
  <si>
    <t>TOTAL GERAL</t>
  </si>
  <si>
    <t>PROCESSO Nº</t>
  </si>
  <si>
    <t>DESC. UNIDADE</t>
  </si>
  <si>
    <t>DATA INICIAL</t>
  </si>
  <si>
    <t>DT ABERTURA PROCESSO</t>
  </si>
  <si>
    <t>MODALIDADE LICIT.</t>
  </si>
  <si>
    <t>TOT. DIAS - ABERTURA À ENTRADA SIEX</t>
  </si>
  <si>
    <t>ANÁLISE E CAMBIO</t>
  </si>
  <si>
    <t>CONTROLE DE PEDIDOS</t>
  </si>
  <si>
    <t>LIBERAÇÃO ALFANDEGÁRIA</t>
  </si>
  <si>
    <t>TOTAL DE DIAS SIEX</t>
  </si>
  <si>
    <t>TOTAL DE DIAS GERAL</t>
  </si>
  <si>
    <t xml:space="preserve">25028.000089/2022-41 </t>
  </si>
  <si>
    <t xml:space="preserve">ICC            </t>
  </si>
  <si>
    <t>DOAÇÃO</t>
  </si>
  <si>
    <t xml:space="preserve">25028.000090/2022-75 </t>
  </si>
  <si>
    <t xml:space="preserve">25028.000247/2022-62 </t>
  </si>
  <si>
    <t xml:space="preserve">25028.000255/2022-17 </t>
  </si>
  <si>
    <t xml:space="preserve">25028.000284/2022-71 </t>
  </si>
  <si>
    <t xml:space="preserve">25029.000056/2022-91 </t>
  </si>
  <si>
    <t xml:space="preserve">INI            </t>
  </si>
  <si>
    <t xml:space="preserve">25029.000059/2022-24 </t>
  </si>
  <si>
    <t xml:space="preserve">25029.000093/2022-07 </t>
  </si>
  <si>
    <t xml:space="preserve">25029.000231/2022-40 </t>
  </si>
  <si>
    <t xml:space="preserve">25029.000232/2022-94 </t>
  </si>
  <si>
    <t xml:space="preserve">25029.000240/2022-31 </t>
  </si>
  <si>
    <t xml:space="preserve">25029.000253/2022-18 </t>
  </si>
  <si>
    <t xml:space="preserve">25029.000385/2022-31 </t>
  </si>
  <si>
    <t xml:space="preserve">25029.000426/2022-90 </t>
  </si>
  <si>
    <t xml:space="preserve">25029.000443/2022-27 </t>
  </si>
  <si>
    <t xml:space="preserve">25029.000445/2022-16 </t>
  </si>
  <si>
    <t xml:space="preserve">25029.000452/2022-18 </t>
  </si>
  <si>
    <t xml:space="preserve">25029.000506/2022-45 </t>
  </si>
  <si>
    <t xml:space="preserve">25029.000557/2022-77 </t>
  </si>
  <si>
    <t xml:space="preserve">25029.000558/2022-11 </t>
  </si>
  <si>
    <t xml:space="preserve">25029.000596/2022-74 </t>
  </si>
  <si>
    <t/>
  </si>
  <si>
    <t xml:space="preserve">25029.000611/2022-84 </t>
  </si>
  <si>
    <t xml:space="preserve">25029.000614/2022-18 </t>
  </si>
  <si>
    <t xml:space="preserve">25029.000734/2022-15 </t>
  </si>
  <si>
    <t xml:space="preserve">25029.000818/2022-59 </t>
  </si>
  <si>
    <t xml:space="preserve">25029.000976/2021-28 </t>
  </si>
  <si>
    <t xml:space="preserve">25030.000014/2022-11 </t>
  </si>
  <si>
    <t xml:space="preserve">IOC            </t>
  </si>
  <si>
    <t xml:space="preserve">25030.000652/2022-31 </t>
  </si>
  <si>
    <t xml:space="preserve">25030.000741/2022-88 </t>
  </si>
  <si>
    <t xml:space="preserve">25030.000939/2022-61 </t>
  </si>
  <si>
    <t xml:space="preserve">25030.001023/2021-48 </t>
  </si>
  <si>
    <t xml:space="preserve">25030.001181/2022-89 </t>
  </si>
  <si>
    <t>dOAÇÃO</t>
  </si>
  <si>
    <t xml:space="preserve">25030.001555/2021-85 </t>
  </si>
  <si>
    <t xml:space="preserve">25071.000027/2022-11 </t>
  </si>
  <si>
    <t xml:space="preserve">FIOCRUZ/MS     </t>
  </si>
  <si>
    <t xml:space="preserve">25380.001743/2022-14 </t>
  </si>
  <si>
    <t xml:space="preserve">VPGDI/PR       </t>
  </si>
  <si>
    <t xml:space="preserve">25380.002013/2022-31 </t>
  </si>
  <si>
    <t xml:space="preserve">FIOCRUZ/RO     </t>
  </si>
  <si>
    <t xml:space="preserve">25380.002270/2021-91 </t>
  </si>
  <si>
    <t xml:space="preserve">CS/PR          </t>
  </si>
  <si>
    <t xml:space="preserve">25381.000034/2022-10 </t>
  </si>
  <si>
    <t xml:space="preserve">IRR            </t>
  </si>
  <si>
    <t xml:space="preserve">25381.000587/2021-83 </t>
  </si>
  <si>
    <t xml:space="preserve">25383.000141/2022-10 </t>
  </si>
  <si>
    <t xml:space="preserve">IGM            </t>
  </si>
  <si>
    <t xml:space="preserve">25383.000199/2022-63 </t>
  </si>
  <si>
    <t xml:space="preserve">25383.000481/2021-60 </t>
  </si>
  <si>
    <t xml:space="preserve">25384.000830/2022-14 </t>
  </si>
  <si>
    <t xml:space="preserve">IFF            </t>
  </si>
  <si>
    <t xml:space="preserve">25384.000880/2021-11 </t>
  </si>
  <si>
    <t xml:space="preserve">25385.000167/2022-48 </t>
  </si>
  <si>
    <t xml:space="preserve">INCQS/COVID-19 </t>
  </si>
  <si>
    <t xml:space="preserve">25385.000222/2022- 8 </t>
  </si>
  <si>
    <t xml:space="preserve">INCQS          </t>
  </si>
  <si>
    <t xml:space="preserve">25385.000443/2021-97 </t>
  </si>
  <si>
    <t xml:space="preserve">25388.000566/2022-89 </t>
  </si>
  <si>
    <t xml:space="preserve">ENSP           </t>
  </si>
  <si>
    <t>TOTAL DE PROCESSOS:</t>
  </si>
  <si>
    <t>OBS</t>
  </si>
  <si>
    <r>
      <rPr>
        <sz val="11"/>
        <color rgb="FFFF0000"/>
        <rFont val="Calibri"/>
        <family val="2"/>
        <scheme val="minor"/>
      </rPr>
      <t>OBS</t>
    </r>
    <r>
      <rPr>
        <sz val="8"/>
        <color rgb="FFFF0000"/>
        <rFont val="Calibri"/>
        <family val="2"/>
        <scheme val="minor"/>
      </rPr>
      <t>1</t>
    </r>
    <r>
      <rPr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os embarques que ocorreram por COURIER, o SIEX ficou ciente após a chegada das cargas.</t>
    </r>
  </si>
  <si>
    <r>
      <t>OBS</t>
    </r>
    <r>
      <rPr>
        <b/>
        <vertAlign val="subscript"/>
        <sz val="11"/>
        <color rgb="FF0070C0"/>
        <rFont val="Calibri"/>
        <family val="2"/>
      </rPr>
      <t>2</t>
    </r>
    <r>
      <rPr>
        <b/>
        <sz val="11"/>
        <color rgb="FF0070C0"/>
        <rFont val="Calibri"/>
        <family val="2"/>
      </rPr>
      <t>: o cálculo de dias foi pela média.</t>
    </r>
  </si>
  <si>
    <t>Mercadoria chegou ao Pais sem prévio aviso ao SIEX, através de Courier.</t>
  </si>
  <si>
    <t>Mercadoria chegou, através de Courier.</t>
  </si>
  <si>
    <t>Pres./CDTS</t>
  </si>
  <si>
    <t>US$  462,00</t>
  </si>
  <si>
    <t>E 435,00</t>
  </si>
  <si>
    <t>US$ 335,00</t>
  </si>
  <si>
    <t xml:space="preserve">IATA - INTERNATIONAL </t>
  </si>
  <si>
    <t>Pres./CRIS</t>
  </si>
  <si>
    <t>Pres./CS</t>
  </si>
  <si>
    <t>US$ 51.000,00</t>
  </si>
  <si>
    <t>US$ 462,00</t>
  </si>
  <si>
    <t>US$ 1.260,00</t>
  </si>
  <si>
    <t>E 725,00</t>
  </si>
  <si>
    <t>E 550,00</t>
  </si>
  <si>
    <t>US$ 590,00</t>
  </si>
  <si>
    <t>E 1.080,00</t>
  </si>
  <si>
    <t>US$ 1.685,00</t>
  </si>
  <si>
    <t>US$ 2.530,00</t>
  </si>
  <si>
    <t>US$  800,00</t>
  </si>
  <si>
    <t>US$  933,00</t>
  </si>
  <si>
    <t>US$ 3.340,00</t>
  </si>
  <si>
    <t>US$ 5.247,00</t>
  </si>
  <si>
    <t>US$ 1.000,00</t>
  </si>
  <si>
    <t>US$ 700,00</t>
  </si>
  <si>
    <t>E 1.500,00</t>
  </si>
  <si>
    <t>LIB 700,00</t>
  </si>
  <si>
    <t>SFR 16.310,00</t>
  </si>
  <si>
    <t>US$ 8.095,00</t>
  </si>
  <si>
    <t>US$ 3.350,00</t>
  </si>
  <si>
    <t>US$ 1.450,00</t>
  </si>
  <si>
    <t>US$ 2.855,00</t>
  </si>
  <si>
    <t>US$ 1.840,00</t>
  </si>
  <si>
    <t>US$ 4.530,00</t>
  </si>
  <si>
    <t>US$ 1.582,00</t>
  </si>
  <si>
    <t>US$ 6.450,00</t>
  </si>
  <si>
    <t>US$ 3.100,00</t>
  </si>
  <si>
    <t>US$ 2.230,00</t>
  </si>
  <si>
    <t>E 2.850,00</t>
  </si>
  <si>
    <t>US$ 450,00</t>
  </si>
  <si>
    <t>SFR 2.400,00</t>
  </si>
  <si>
    <t>US$ 7.974,13</t>
  </si>
  <si>
    <t>US$ 2.950,00</t>
  </si>
  <si>
    <t>US$ 2.420,00</t>
  </si>
  <si>
    <t>US$ 2.071,68</t>
  </si>
  <si>
    <t>US$ 1.772,51</t>
  </si>
  <si>
    <t>US$ 1.749,00</t>
  </si>
  <si>
    <t>SFR 18.120,00</t>
  </si>
  <si>
    <t>US$ 4.180,00</t>
  </si>
  <si>
    <t>US$ 1.349,00</t>
  </si>
  <si>
    <t>LIB 900,06</t>
  </si>
  <si>
    <t>US$ 8.675,00</t>
  </si>
  <si>
    <t>SFR 2.000,00</t>
  </si>
  <si>
    <t>E 905,00</t>
  </si>
  <si>
    <t>US$ 490,00</t>
  </si>
  <si>
    <t>US$ 1.850,00</t>
  </si>
  <si>
    <t>US$ 693,00</t>
  </si>
  <si>
    <t>US$ 6.130,00</t>
  </si>
  <si>
    <t>US$ 7.725,00</t>
  </si>
  <si>
    <t>US$ 1.770,00</t>
  </si>
  <si>
    <t>US$ 50,00</t>
  </si>
  <si>
    <t>US$ 2.465,00</t>
  </si>
  <si>
    <t>US$ 1.950,00</t>
  </si>
  <si>
    <t>E 120,00</t>
  </si>
  <si>
    <t>US$ 975,00</t>
  </si>
  <si>
    <t>US$ 2.565,00</t>
  </si>
  <si>
    <t>US$ 1.110,00</t>
  </si>
  <si>
    <t>US$ 2.212,50</t>
  </si>
  <si>
    <t>US$ 1.917,50</t>
  </si>
  <si>
    <t>US$ 13.020,00</t>
  </si>
  <si>
    <t>US$  3.980,00</t>
  </si>
  <si>
    <t>SFR 6.000,00</t>
  </si>
  <si>
    <t>US$ 2.227,00</t>
  </si>
  <si>
    <t>US$ 1.805,00</t>
  </si>
  <si>
    <t>US$ 885,00</t>
  </si>
  <si>
    <t>US$ 2.495,00</t>
  </si>
  <si>
    <t>US$ 1.935,00</t>
  </si>
  <si>
    <t>US$ 875,00</t>
  </si>
  <si>
    <t>US$ 2.165,00</t>
  </si>
  <si>
    <t>US$ 2.243,38</t>
  </si>
  <si>
    <t>SFR 1.400,00</t>
  </si>
  <si>
    <t>US$ 3.450,00</t>
  </si>
  <si>
    <t>E 814,50</t>
  </si>
  <si>
    <t>US$ 8.750,00</t>
  </si>
  <si>
    <t>US$ 400,00</t>
  </si>
  <si>
    <t>US$ 750,00</t>
  </si>
  <si>
    <t>SFR 4.000,00</t>
  </si>
  <si>
    <t>US$ 5.730,00</t>
  </si>
  <si>
    <t>E 780,00</t>
  </si>
  <si>
    <t>SFR 13.990,00</t>
  </si>
  <si>
    <t>US$ 825,00</t>
  </si>
  <si>
    <t>US$ 11.062,50</t>
  </si>
  <si>
    <t>US$ 3.532,00</t>
  </si>
  <si>
    <t>US$ 2.550,00</t>
  </si>
  <si>
    <t>US$ 15.532,50</t>
  </si>
  <si>
    <t>SFR 19.320,00</t>
  </si>
  <si>
    <t>LIB 2.100,00</t>
  </si>
  <si>
    <t>US$ 6.510,00</t>
  </si>
  <si>
    <t>US$ 3.065,00</t>
  </si>
  <si>
    <t>US$ 999,00</t>
  </si>
  <si>
    <t>US$ 4.460,00</t>
  </si>
  <si>
    <t>US$ 350,00</t>
  </si>
  <si>
    <t>SFR 1.800,00</t>
  </si>
  <si>
    <t>US$ 955,00</t>
  </si>
  <si>
    <t>US$ 3.500,00</t>
  </si>
  <si>
    <t>US$ 1.477,74</t>
  </si>
  <si>
    <t>US$ 1.679,56</t>
  </si>
  <si>
    <t>US$ 1.660,00</t>
  </si>
  <si>
    <t>US$ 18.370,00</t>
  </si>
  <si>
    <t>US$  6.775,00</t>
  </si>
  <si>
    <t>SFR 13.060,00</t>
  </si>
  <si>
    <t>US$  6.519,00</t>
  </si>
  <si>
    <t>US$  2.025,00</t>
  </si>
  <si>
    <t>US$ 390,00</t>
  </si>
  <si>
    <t>US$ 4.770,00</t>
  </si>
  <si>
    <t>US$ 625,00</t>
  </si>
  <si>
    <t>SFR 8.090,00</t>
  </si>
  <si>
    <t>LIB 1.600,06</t>
  </si>
  <si>
    <t>US$ 849,00</t>
  </si>
  <si>
    <t>E 1.413,00</t>
  </si>
  <si>
    <t>US$ 1.150,00</t>
  </si>
  <si>
    <t>US$ 19.992,50</t>
  </si>
  <si>
    <t>SFR 15.340,00</t>
  </si>
  <si>
    <t>US$ 2.090,00</t>
  </si>
  <si>
    <t>US$ 10.537,50</t>
  </si>
  <si>
    <t>US$ 5.230,00</t>
  </si>
  <si>
    <t>US$ 1.400,00</t>
  </si>
  <si>
    <t>US$ 2.000,00</t>
  </si>
  <si>
    <t>US$ 2.665,00</t>
  </si>
  <si>
    <t>US$ 4.000,00</t>
  </si>
  <si>
    <t>US$ 9.290,00</t>
  </si>
  <si>
    <t>US$ 2.836,00</t>
  </si>
  <si>
    <t>US$ 10.240,00</t>
  </si>
  <si>
    <t>US$ 105,00</t>
  </si>
  <si>
    <t>US$ 2.965,00</t>
  </si>
  <si>
    <t>SFR 11.620,00</t>
  </si>
  <si>
    <t>US$ 1.500,00</t>
  </si>
  <si>
    <t>US$ 12.765,00</t>
  </si>
  <si>
    <t>US$ 3.900,00</t>
  </si>
  <si>
    <t>US$ 6.589,00</t>
  </si>
  <si>
    <t>US$ 1.250,00</t>
  </si>
  <si>
    <t>SFR 8.300,00</t>
  </si>
  <si>
    <t>US$ 1.125,00</t>
  </si>
  <si>
    <t>US$ 2.500,00</t>
  </si>
  <si>
    <t>US$ 2.065,00</t>
  </si>
  <si>
    <t>SFR 2.200,00</t>
  </si>
  <si>
    <t>US$ 1.750,00</t>
  </si>
  <si>
    <t>US$ 1.900,00</t>
  </si>
  <si>
    <t>SFR 2.040,00</t>
  </si>
  <si>
    <t>US$ 1.100,00</t>
  </si>
  <si>
    <t>US$ 1.220,28</t>
  </si>
  <si>
    <t>SFR 2.500,00</t>
  </si>
  <si>
    <t>US$ 2.765,00</t>
  </si>
  <si>
    <t>LIB 1.700,00</t>
  </si>
  <si>
    <t>US$ 1.017,50</t>
  </si>
  <si>
    <t>SFR 1.980,00</t>
  </si>
  <si>
    <t>US$  2.337,28</t>
  </si>
  <si>
    <t>LIB  1.500,00</t>
  </si>
  <si>
    <t>US$  2.200,00</t>
  </si>
  <si>
    <t>US$ 1.475,00</t>
  </si>
  <si>
    <t>US$ 1.621,00</t>
  </si>
  <si>
    <t>E 1.800,00</t>
  </si>
  <si>
    <t>US$ 50.111,00</t>
  </si>
  <si>
    <t>US$ 6.539,77</t>
  </si>
  <si>
    <t>ENSP</t>
  </si>
  <si>
    <t>22/16026505</t>
  </si>
  <si>
    <t>22/16030314</t>
  </si>
  <si>
    <t>22/16431157</t>
  </si>
  <si>
    <t>Carta de Crédito</t>
  </si>
  <si>
    <t>22/15997719</t>
  </si>
  <si>
    <t>22/16435842</t>
  </si>
  <si>
    <t>US$ 275.000,00</t>
  </si>
  <si>
    <t>US$ 444.727,50</t>
  </si>
  <si>
    <t>US$ 219.160,91</t>
  </si>
  <si>
    <t>E 58.553,00</t>
  </si>
  <si>
    <t>US$ 397.392,89</t>
  </si>
  <si>
    <t>US$ 15.378,58</t>
  </si>
  <si>
    <t>US$ 47.572,81</t>
  </si>
  <si>
    <t>US$ 93.100,00</t>
  </si>
  <si>
    <t>22/16447167</t>
  </si>
  <si>
    <t>US$ 12.200,00</t>
  </si>
  <si>
    <t>22/15997612</t>
  </si>
  <si>
    <t>E 16.714,00</t>
  </si>
  <si>
    <t>22/16023988</t>
  </si>
  <si>
    <t>22/16410047</t>
  </si>
  <si>
    <t>US$ 5.923,00</t>
  </si>
  <si>
    <t>E 1.265,45</t>
  </si>
  <si>
    <t>22/15987248</t>
  </si>
  <si>
    <t>US$ 258.012,00</t>
  </si>
  <si>
    <t>22/16448879</t>
  </si>
  <si>
    <t>US$ 308.306,19</t>
  </si>
  <si>
    <t xml:space="preserve">22/16448879 </t>
  </si>
  <si>
    <t>US$ 27.640,00</t>
  </si>
  <si>
    <t>22/16036725</t>
  </si>
  <si>
    <t>US$ 92.500,00</t>
  </si>
  <si>
    <t>22/15993030</t>
  </si>
  <si>
    <t>US$ 295.000,00</t>
  </si>
  <si>
    <t>22/15982544</t>
  </si>
  <si>
    <t>US$ 173.555,00</t>
  </si>
  <si>
    <t>EXPORTADOR/FABRICANTE</t>
  </si>
  <si>
    <t>MODALIDADE</t>
  </si>
  <si>
    <t>ABERTURA</t>
  </si>
  <si>
    <t>STATUS</t>
  </si>
  <si>
    <t>VL CONTRATADO</t>
  </si>
  <si>
    <t>VL REAIS</t>
  </si>
  <si>
    <t>PRODUTO</t>
  </si>
  <si>
    <t>NCM</t>
  </si>
  <si>
    <t>DATA PO</t>
  </si>
  <si>
    <t>CHEGADA PRODUTO</t>
  </si>
  <si>
    <t>LIBERAÇÃO</t>
  </si>
  <si>
    <t>DIAS NA ALFÂNDEGA</t>
  </si>
  <si>
    <t>CANAL</t>
  </si>
  <si>
    <t xml:space="preserve">FISHER BIOSERVICES                                </t>
  </si>
  <si>
    <t>30/08/22</t>
  </si>
  <si>
    <t xml:space="preserve">LIBERADO / ENTREGUE           </t>
  </si>
  <si>
    <t xml:space="preserve">VIDE CATALOGO                                                                   </t>
  </si>
  <si>
    <t>30024100 ;30024100 ;</t>
  </si>
  <si>
    <t>11/09/22</t>
  </si>
  <si>
    <t>14/09/22</t>
  </si>
  <si>
    <t>Verde</t>
  </si>
  <si>
    <t xml:space="preserve">CANAL SAUDE                             </t>
  </si>
  <si>
    <t xml:space="preserve">SONY LATIN AMERICA, INC                           </t>
  </si>
  <si>
    <t xml:space="preserve">EQUIPAMENTO-1 EXPANSÃO DE MEMÓRIA DE ARQUIVO                                    </t>
  </si>
  <si>
    <t>84719099 ;</t>
  </si>
  <si>
    <t xml:space="preserve">25388.000895/2021-49 </t>
  </si>
  <si>
    <t xml:space="preserve">RAYKOL                                            </t>
  </si>
  <si>
    <t xml:space="preserve">EQUIPAMENTO  LABORATORIAL : CONCENTRADOR DE AMOSTRAS AUTOMÁTICO                 </t>
  </si>
  <si>
    <t>84198940 ;</t>
  </si>
  <si>
    <t xml:space="preserve">ANALYTIK JENA                                     </t>
  </si>
  <si>
    <t xml:space="preserve">EQUIPAMENTOS DIVERSOS ( ESPECTROFLUORIMETRO )                                   </t>
  </si>
  <si>
    <t>12/09/22</t>
  </si>
  <si>
    <t xml:space="preserve">25380.004106/2021-19 </t>
  </si>
  <si>
    <t xml:space="preserve">MCULE, INC.                                       </t>
  </si>
  <si>
    <t xml:space="preserve">MATERIAL LABORATORIAL : REAGENTES                                               </t>
  </si>
  <si>
    <t>29303019 ;</t>
  </si>
  <si>
    <t xml:space="preserve">ATCC - AMERICAN TYPE CULTURE COLLECTION           </t>
  </si>
  <si>
    <t xml:space="preserve">25380.001535/2021-34 </t>
  </si>
  <si>
    <t xml:space="preserve">OAKTON INSTRUMENTS                                </t>
  </si>
  <si>
    <t xml:space="preserve">EQUIPAMENTO LABORATORIAL ( AUTOCLAVE)                                           </t>
  </si>
  <si>
    <t>Sem NCM</t>
  </si>
  <si>
    <t xml:space="preserve">25380.001675/2021-11 </t>
  </si>
  <si>
    <t xml:space="preserve">THERMO FISHER SCIENTIFIC                          </t>
  </si>
  <si>
    <t>EQUIPAMENTO LABORATORIAL ( ULTRAFREEZER,MICROCENTRIFUGA REFRIGERADA E CABINE BIL</t>
  </si>
  <si>
    <t xml:space="preserve">UNIVERSITY OF CALIFORNIA                          </t>
  </si>
  <si>
    <t>84171020 ;0 ;0 ;</t>
  </si>
  <si>
    <t xml:space="preserve">  /  /  </t>
  </si>
  <si>
    <t xml:space="preserve">ELLAB A/S                                         </t>
  </si>
  <si>
    <t>PAGAMENTO ANTECIPADO</t>
  </si>
  <si>
    <t>90251900 ;</t>
  </si>
  <si>
    <t xml:space="preserve">MEDICAMENTOS                                                                    </t>
  </si>
  <si>
    <t>30049099 ;30049099 ;</t>
  </si>
  <si>
    <t>11/10/22</t>
  </si>
  <si>
    <t>30042000 ;30042000 ;30042000 ;30042000 ;30042000 ;30042000 ;30042000 ;</t>
  </si>
  <si>
    <t xml:space="preserve">MEDICAMENTO                                                                     </t>
  </si>
  <si>
    <t>30043900 ;</t>
  </si>
  <si>
    <t>15/12/22</t>
  </si>
  <si>
    <t xml:space="preserve">MEDICAMENTO (HEPLISAV-B E ENGERIX)                                              </t>
  </si>
  <si>
    <t xml:space="preserve">MEDICAMENTO ( GLECAPREVIR/PIBRENTASVIR 100MG/40 MG (MAVYRET)                    </t>
  </si>
  <si>
    <t>30049099 ;</t>
  </si>
  <si>
    <t xml:space="preserve">MEDICAMENTO - CABOTEGRAVIR ,EMTRICITABINA/TENOFOVIR                             </t>
  </si>
  <si>
    <t>30049092 ;30049092 ;</t>
  </si>
  <si>
    <t xml:space="preserve">MEDICAMENTO (PITAVASTATINA TABLETE E PLACEBO PARA PITAVASTATINA )               </t>
  </si>
  <si>
    <t xml:space="preserve">MEDICAMENTO (ISONIAZIDA 100 MG E 300MG )                                        </t>
  </si>
  <si>
    <t>30049078 ;30049078 ;</t>
  </si>
  <si>
    <t>27/04/22</t>
  </si>
  <si>
    <t xml:space="preserve">MEDIVAMENTO ( ENTRICITABINE/TENOFOVIR DF 30 COMPRIMIDOS DE 200/300 MG)          </t>
  </si>
  <si>
    <t>30049078 ;</t>
  </si>
  <si>
    <t>09/05/22</t>
  </si>
  <si>
    <t xml:space="preserve">MEDICAÇÃO (  SEMAGLUTINA INJEÇÃO DE 2 MG, 1,5ML E 4MG 3ML)                      </t>
  </si>
  <si>
    <t>30043950 ;30043950 ;</t>
  </si>
  <si>
    <t xml:space="preserve">GLOBAL PROCUREMENT AND LOGISTICS                  </t>
  </si>
  <si>
    <t>29/03/22</t>
  </si>
  <si>
    <t xml:space="preserve">MATERIAL LABORATORIAL                                                           </t>
  </si>
  <si>
    <t>85171221 ;85177099 ;85177099 ;85177099 ;</t>
  </si>
  <si>
    <t>25/03/22</t>
  </si>
  <si>
    <t>MATERIAL LABORATORIAL ( OXÍMETRO DE PULSO (EDAN H100B E OXIMETRO DE PULSO PC-60)</t>
  </si>
  <si>
    <t>90181990 ;90181990 ;</t>
  </si>
  <si>
    <t xml:space="preserve">MEDICAMENTO - HEPLISAV-B ; ENGERIX-B                                            </t>
  </si>
  <si>
    <t>30029099 ;30029099 ;</t>
  </si>
  <si>
    <t xml:space="preserve">QUIPMENT INC USA                                  </t>
  </si>
  <si>
    <t xml:space="preserve">PAPEL PARA ELETROCARDIÓGRAFO E ELETRODO.                                        </t>
  </si>
  <si>
    <t>90181990 ;90181990 ;90189099 ;90189099 ;</t>
  </si>
  <si>
    <t xml:space="preserve">MEDICAMENTOS (DELAMANID E ISONIAZIDA)                                           </t>
  </si>
  <si>
    <t>30049099 ;30049099 ;30049099 ;30049099 ;30049099 ;30049099 ;</t>
  </si>
  <si>
    <t xml:space="preserve">MEDICAMENTO - ANTIRETROVIRAL                                                    </t>
  </si>
  <si>
    <t xml:space="preserve">MEDICAMENTOS ( CABOTEGRAVIR INJETÁVEL 600MG/2ML)                                </t>
  </si>
  <si>
    <t>08/08/22</t>
  </si>
  <si>
    <t>25/07/22</t>
  </si>
  <si>
    <t>04/08/22</t>
  </si>
  <si>
    <t xml:space="preserve">WORLD HEALTH ORGANIZATION                         </t>
  </si>
  <si>
    <t>30046000 ;</t>
  </si>
  <si>
    <t xml:space="preserve">MINISTÉRIO DE SAÚDE ( MISAU)                      </t>
  </si>
  <si>
    <t>31/08/22</t>
  </si>
  <si>
    <t xml:space="preserve">25385.000416/2021-14 </t>
  </si>
  <si>
    <t xml:space="preserve">NIBSC                                             </t>
  </si>
  <si>
    <t xml:space="preserve">MATERIAL BIOLÓGICO                                                              </t>
  </si>
  <si>
    <t>30029090 ;30029090 ;30029090 ;</t>
  </si>
  <si>
    <t xml:space="preserve">ANTÍGENO E ANTI SORO                                                            </t>
  </si>
  <si>
    <t>30029000 ;30029000 ;30029000 ;30029000 ;30029000 ;30029000 ;30029000 ;30029000 ;</t>
  </si>
  <si>
    <t>11/05/22</t>
  </si>
  <si>
    <t>13/05/22</t>
  </si>
  <si>
    <t xml:space="preserve">25382.000459/2021-20 </t>
  </si>
  <si>
    <t xml:space="preserve">BECKMAN COULTER, INC.                             </t>
  </si>
  <si>
    <t xml:space="preserve">MATERIAL LABORATORIAL (ANTICORPO E REAGENTE)                                    </t>
  </si>
  <si>
    <t>38220090 ;38220090 ;38220090 ;38220090 ;38220090 ;38220090 ;38220090 ;38220090 ;38220090 ;38220090 ;38220090 ;38220090 ;38220090 ;38220090 ;38220090 ;38220090 ;38220090 ;38220090 ;38220090 ;38220090 ;38220090 ;38220090 ;38220090 ;38220090 ;30021229 ;</t>
  </si>
  <si>
    <t xml:space="preserve">CONICET UCA BIOMED                                </t>
  </si>
  <si>
    <t xml:space="preserve">MATERIAL LABORATORIAL ( VIDE CATÁLAGO EM ANEXO)                                 </t>
  </si>
  <si>
    <t>01/11/22</t>
  </si>
  <si>
    <t xml:space="preserve">INTEGRATED DNA TECHNOLOGIES, INC.                 </t>
  </si>
  <si>
    <t xml:space="preserve">REAGENTES - VIDE CATÁLOGO DE PRODUTO IMPORTADO.                                 </t>
  </si>
  <si>
    <t>30029099 ;30029099 ;30029099 ;30029099 ;30029099 ;</t>
  </si>
  <si>
    <t xml:space="preserve">MASIMO INTERNATIONAL SARL                         </t>
  </si>
  <si>
    <t xml:space="preserve">EQUIPAMENTO                                                                     </t>
  </si>
  <si>
    <t>90189099 ;90181980 ;90189099 ;90189099 ;90181990 ;</t>
  </si>
  <si>
    <t xml:space="preserve">UNIVERSIDADE PITTSBURG                            </t>
  </si>
  <si>
    <t xml:space="preserve">MATERIAL LABORATORIAL ( RNA DE 11 LINHAS DE CÉLULAS)                            </t>
  </si>
  <si>
    <t xml:space="preserve">25383.000137/2021-71 </t>
  </si>
  <si>
    <t xml:space="preserve">SPECTRAL INSTRUMENTS IMAGING                      </t>
  </si>
  <si>
    <t xml:space="preserve">EQUIPAMENTO LABORATORIAL ( SISTEMA PARA AQUISIÇÃO DE IMAGENS IN VIVO AMIHTX, )  </t>
  </si>
  <si>
    <t>90221490 ;</t>
  </si>
  <si>
    <t xml:space="preserve">25383.000171/2021-45 </t>
  </si>
  <si>
    <t xml:space="preserve">SUPER MICRO COMPUTER INC.                         </t>
  </si>
  <si>
    <t xml:space="preserve">EQUIPAMENTO LABORATORIAL ( SERVIDOR COMPUTACIONAL DE ALTO DESEMPENHO (HPC)      </t>
  </si>
  <si>
    <t>84715010 ;84715030 ;84715030 ;84715020 ;85176254 ;85176254 ;85444200 ;0 ;0 ;</t>
  </si>
  <si>
    <t>22/06/22</t>
  </si>
  <si>
    <t xml:space="preserve">YALE SCHOOL OF PUBLIC HEALTH                      </t>
  </si>
  <si>
    <t xml:space="preserve">VIDE CATALOGO DO PRODUTO                                                        </t>
  </si>
  <si>
    <t>39269040 ;36269040 ;32041700 ;84719012 ;85282190 ;85282190 ;85171231 ;</t>
  </si>
  <si>
    <t>INSTITUTO DE CIÊNCIAS FARMACÊUTICAS DA SUÍÇA OCIDE</t>
  </si>
  <si>
    <t>08/12/22</t>
  </si>
  <si>
    <t>19/12/22</t>
  </si>
  <si>
    <t>38221900 ;38221900 ;30024900 ;38221900 ;30021200 ;30024900 ;30024900 ;30024900 ;30024900 ;30024900 ;30024900 ;29349900 ;38221900 ;30021290 ;30021900 ;30024900 ;30021200 ;38221900 ;29349905 ;29340005 ;29340005 ;29340005 ;29340005 ;</t>
  </si>
  <si>
    <t>13/12/22</t>
  </si>
  <si>
    <t xml:space="preserve">25030.000608/2021-41 </t>
  </si>
  <si>
    <t xml:space="preserve">HITACHI HIGH TECH CORPORATION                     </t>
  </si>
  <si>
    <t xml:space="preserve">EQUIPAMENTO ( MICROSCÓPIO ELETRÔNICO DE TRANSMISSÃO,RESOLUÇÃO)                  </t>
  </si>
  <si>
    <t xml:space="preserve">25030.000684/2021-56 </t>
  </si>
  <si>
    <t xml:space="preserve">ANALYTICAL PROVIDER CORPORATION                   </t>
  </si>
  <si>
    <t>19/11/21</t>
  </si>
  <si>
    <t xml:space="preserve">REAGENTES                                                                       </t>
  </si>
  <si>
    <t>29339980 ;29349990 ;29335995 ;29337900 ;29337900 ;</t>
  </si>
  <si>
    <t>26/01/22</t>
  </si>
  <si>
    <t xml:space="preserve">OXFORD NANOPORE TECHNOLOGIES PLC                  </t>
  </si>
  <si>
    <t xml:space="preserve">EQUIPAMENTO (SEQUENCIADOR DE RNA)                                               </t>
  </si>
  <si>
    <t xml:space="preserve">25030.001110/2021- 3 </t>
  </si>
  <si>
    <t xml:space="preserve">CARL ZEISS MICROSCOPY GMBH                        </t>
  </si>
  <si>
    <t xml:space="preserve">EQUIPAMENTO ( MICROSCOPIO AXIOIMAGER PARA LEPTOSPIRA)                           </t>
  </si>
  <si>
    <t>02/06/22</t>
  </si>
  <si>
    <t xml:space="preserve">25030.001261/2021-53 </t>
  </si>
  <si>
    <t xml:space="preserve">DEPARTAMENT OF HEALTH &amp; HUMAN SERVICES            </t>
  </si>
  <si>
    <t xml:space="preserve">FRASCO COM 1 ML DE SUSPENSÃO DE MYCOBACTERIUM LEPRAE E IRRADIO                  </t>
  </si>
  <si>
    <t xml:space="preserve">MATERIAL LABORATORIAL ( REAGENTES)                                              </t>
  </si>
  <si>
    <t>29349934 ;29349934 ;29349934 ;29349934 ;29349934 ;29349934 ;</t>
  </si>
  <si>
    <t>23/02/22</t>
  </si>
  <si>
    <t>30021239 ;30021239 ;30021239 ;30029000 ;30029000 ;30029000 ;30029000 ;</t>
  </si>
  <si>
    <t>04/02/22</t>
  </si>
  <si>
    <t xml:space="preserve">MATERIAL SUSPENSÃO DE MYCOBACTERIUM LEPRAE VIÁVEL (VIVO) E IRRADIADO ( MORTO)   </t>
  </si>
  <si>
    <t xml:space="preserve">MATERIAL LABORATORIAL, VIDE CATALAGO                                            </t>
  </si>
  <si>
    <t>30025900 ;30025900 ;30019090 ;30025900 ;30025900 ;30025900 ;30021400 ;30021400 ;30025900 ;30025900 ;30021400 ;30019090 ;30019090 ;30019090 ;30021300 ;30021300 ;30021300 ;30021300 ;30025900 ;30025900 ;30019090 ;30019090 ;</t>
  </si>
  <si>
    <t xml:space="preserve">CDC - CENTER FOR DISEASE CONTROL OF PREVETION     </t>
  </si>
  <si>
    <t xml:space="preserve">TUBO CONTENDO 02 ML CADA DE ROTAVÍRUS INATIVADOS PARA ENSAIO DE PROFICIÊNCIA    </t>
  </si>
  <si>
    <t>30019090 ;</t>
  </si>
  <si>
    <t xml:space="preserve">25381.000471/2021-44 </t>
  </si>
  <si>
    <t xml:space="preserve">DARWIN MICROWIDICS                                </t>
  </si>
  <si>
    <t xml:space="preserve">EQUIPAMENTO - MONITOR                                                           </t>
  </si>
  <si>
    <t>90261099 ;</t>
  </si>
  <si>
    <t xml:space="preserve">25381.000477/2021-11 </t>
  </si>
  <si>
    <t xml:space="preserve">LONZA WALKERSVILLE INC                            </t>
  </si>
  <si>
    <t xml:space="preserve">BECTON DICKINSON                                  </t>
  </si>
  <si>
    <t xml:space="preserve">ANTICORPOS (VIDE CATALOGO)                                                      </t>
  </si>
  <si>
    <t>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;30029099 ;30099099 ;30029099 ;30029099 ;30029099 ;30029099 ;30029099 ;30029099 ;30029099 ;30029099 ;</t>
  </si>
  <si>
    <t>81840000 ;84213990 ;84185090 ;84184000 ;84184000 ;84185090 ;84213990 ;84213990 ;84185090 ;84184000 ;84184000 ;84185090 ;84213990 ;84213990 ;84185090 ;84184000 ;84184000 ;84185090 ;84213990 ;84213990 ;</t>
  </si>
  <si>
    <t xml:space="preserve">25380.002912/2021-52 </t>
  </si>
  <si>
    <t xml:space="preserve">SHIMADZU LATIN AMERICA                            </t>
  </si>
  <si>
    <t xml:space="preserve">EQUIPAMENTO  LABORATORIAL ( AMOSTRADOR AUTOMÁTICO MODELO SIL-30ACMP 230V )      </t>
  </si>
  <si>
    <t>20/12/21</t>
  </si>
  <si>
    <t>TOTAL DE PROCESSOS</t>
  </si>
  <si>
    <t>TOTAL VALOR REAL</t>
  </si>
  <si>
    <t>90121010 ;</t>
  </si>
  <si>
    <t>30024900; 30024900; 30024900; 30024900; 30024900; 30024900; 30024900; 30024900; 30024900; 30024900; 30024900; 30024900; 30024900; 30024900.</t>
  </si>
  <si>
    <t>INI</t>
  </si>
  <si>
    <t>Esc. Téc. Rondônia</t>
  </si>
  <si>
    <t>Esc. Téc. Ceará</t>
  </si>
  <si>
    <t>Esc. Téc. MGSul</t>
  </si>
  <si>
    <t xml:space="preserve">INCQS                      </t>
  </si>
  <si>
    <t>IAM</t>
  </si>
  <si>
    <t>ICC</t>
  </si>
  <si>
    <t>IFF</t>
  </si>
  <si>
    <t>VPGDI</t>
  </si>
  <si>
    <t>VPPIS</t>
  </si>
  <si>
    <t>Refrigeradores; Freezers; Cabine de Biosegurança</t>
  </si>
  <si>
    <t>PROCESSO DE PAGTO</t>
  </si>
  <si>
    <t>PROCESSO IMPORTAÇÃO</t>
  </si>
  <si>
    <t>N. REF.PR</t>
  </si>
  <si>
    <t>FATURA</t>
  </si>
  <si>
    <t>NF.DESPESA</t>
  </si>
  <si>
    <t>NF.SERVIÇO</t>
  </si>
  <si>
    <t>FRETE</t>
  </si>
  <si>
    <t>OUT.TAXAS</t>
  </si>
  <si>
    <t>VALOR IMPOSTO</t>
  </si>
  <si>
    <t>TOTAL FRETE</t>
  </si>
  <si>
    <t>DESPACHO</t>
  </si>
  <si>
    <t>OUTRAS DESPESAS</t>
  </si>
  <si>
    <t>VALOR BRUTO</t>
  </si>
  <si>
    <t>VALOR LIQUIDO</t>
  </si>
  <si>
    <t>DATA ATESTO</t>
  </si>
  <si>
    <t>ORDEM BANCARIA</t>
  </si>
  <si>
    <t>DATA DO PAGT0</t>
  </si>
  <si>
    <t>Tp Declaração</t>
  </si>
  <si>
    <t>Número</t>
  </si>
  <si>
    <t>Data</t>
  </si>
  <si>
    <t xml:space="preserve">25380.001633/2022-52 </t>
  </si>
  <si>
    <t xml:space="preserve">25030.001280/2021-80 </t>
  </si>
  <si>
    <t xml:space="preserve">                    </t>
  </si>
  <si>
    <t xml:space="preserve">51337          </t>
  </si>
  <si>
    <t xml:space="preserve">0000066        </t>
  </si>
  <si>
    <t xml:space="preserve">35099          </t>
  </si>
  <si>
    <t xml:space="preserve">801673                        </t>
  </si>
  <si>
    <t>D.I.</t>
  </si>
  <si>
    <t>22/0494320-6</t>
  </si>
  <si>
    <t>15/03/22</t>
  </si>
  <si>
    <t>Desconsilidação - 513,14 ; Frete - 1.278,00 ; Frete rodoviário - 300,20 ; Honorários - 1.750,00 e Taxa SISCOMEX - 154,23.</t>
  </si>
  <si>
    <t xml:space="preserve">25030.000277/2021-49 </t>
  </si>
  <si>
    <t xml:space="preserve">843-NDRIO      </t>
  </si>
  <si>
    <t>1305-1306-1307-</t>
  </si>
  <si>
    <t xml:space="preserve">1304-1308      </t>
  </si>
  <si>
    <t xml:space="preserve">802615                        </t>
  </si>
  <si>
    <t>21/1177384-1</t>
  </si>
  <si>
    <t>Transporte entrega - 2.974,26 + seguro interno - 1.698,25 + delivery fee - 257,55 + collect - 257,55 + taxa SISCOMEX - 223,64 = 5.412,00.
ESTA FATURA ENCONTRA-SE ANEXADA NO PROCESSO DE COMPRA DA IMPORTAÇÃO.</t>
  </si>
  <si>
    <t xml:space="preserve">833-NDRIO      </t>
  </si>
  <si>
    <t xml:space="preserve">0001282        </t>
  </si>
  <si>
    <t xml:space="preserve">00001280       </t>
  </si>
  <si>
    <t>11/07/22</t>
  </si>
  <si>
    <t xml:space="preserve">802699                        </t>
  </si>
  <si>
    <t>TRANSPORTE ENTREGA - R$ 532,87 + COLLECT FEE -  R$ 239,78 + DELIVERY FEE - R$ 239,78 + TAXA SISCOMEX - R$ 154,23 + SEGURO INTL - R$ 106,29 = R$ 1.272,95
FRETE VENDA - R$ 3.495,99 
DESEMBARACO ADUANEIRO - R$ 350,00
 DEMAIS NOTAS DE SERVIÇO:
00001283 - R$ 239,78
00001284 - R$ 239,78
00001285- R$ 106,29</t>
  </si>
  <si>
    <t xml:space="preserve">25030.001241/2021-82 </t>
  </si>
  <si>
    <t xml:space="preserve">832-NDRIO      </t>
  </si>
  <si>
    <t xml:space="preserve">0001276        </t>
  </si>
  <si>
    <t xml:space="preserve">0001275        </t>
  </si>
  <si>
    <t xml:space="preserve">Faturas de serviço : 00001277 - R$ 239,78 / 0001278 - R$ 239,78 / 00001279 - R$ 2,75.  
TRANSPORTE ENTREGA - R$ 804,40 + COLLECT FEE -  R$ 239,78 + DELIVERY FEE - R$ 239,78 + TAXA SISCOMEX - R$ 154,23 + SEGURO INTL - R$ 2,75 = TOTAL R$ 1.441,03.      
DESPACHO - R$ 350,00 
FRETE DE VENDA - R$ 2.997,25
</t>
  </si>
  <si>
    <t xml:space="preserve">836-NDRIO      </t>
  </si>
  <si>
    <t xml:space="preserve">00001290       </t>
  </si>
  <si>
    <t xml:space="preserve">00001289       </t>
  </si>
  <si>
    <t>Transporte - R$ 1.267,14 + Taxa siscomex - R$ 223,64 + Reposição de gelo - R$ 150,00 - Total R$ 1.640,78.
Desembaraço - R$ 350,00</t>
  </si>
  <si>
    <t xml:space="preserve">839-NDRIO      </t>
  </si>
  <si>
    <t xml:space="preserve">00001294       </t>
  </si>
  <si>
    <t xml:space="preserve">00001293       </t>
  </si>
  <si>
    <t>Faturas de serviço: 00001295-R$ 350,00/ 00001296 - R$ 257,55 / 00001298-R$ 257,55.
Transporte entrega - R$ 5.032,04 + Seguro - R$ 3.682,04 + Collect fee - R$ 257,55+Delivery fee - R$ 257,55 + Taxa de siscomex - R$ 154,23 = Total R$ 9.383,41.
Despacho : R$ 350,00
Frente Internacional : R$ 147.791,56.</t>
  </si>
  <si>
    <t xml:space="preserve">25030.001266/2021-86 </t>
  </si>
  <si>
    <t xml:space="preserve">845-NDRIO      </t>
  </si>
  <si>
    <t xml:space="preserve">               </t>
  </si>
  <si>
    <t xml:space="preserve">000001309      </t>
  </si>
  <si>
    <t>COLETA- R$ 1.256,63 + RAC-R$  586,91 -VERIFICAÇÃO DE CARGA ARMAZENADA - R$  401,05 + MZC-R$ 234,76 - GELO SECO- R$ 150,00  + AWA - R$ 108,87 + VISITA A CARGA - R$ 71,00 +REPOSIÇÃO DE GELO 71,00 + CAMARA FRIGORIFICA-R$ 40,00 + CAMARA FRIGORIFICA - R$ 20,00 + ARMAZENAGEM - R$ 8,23 +SEGURO INTL = TOTAL R$ 2.993,75.
DESEMBARACO ADUANEIRO - R$ 20,00
FRETE DE VENDA - R$ 1.565,09</t>
  </si>
  <si>
    <t xml:space="preserve">849            </t>
  </si>
  <si>
    <t xml:space="preserve">1316-1317-1318 </t>
  </si>
  <si>
    <t xml:space="preserve">1314-1315      </t>
  </si>
  <si>
    <t xml:space="preserve">803168                        </t>
  </si>
  <si>
    <t>20/09/22</t>
  </si>
  <si>
    <t>Transporte entrega - 1.256,10 + delivery fee - 265,71 + collcet fee - 265,71 + taxa SISCOMEX - 154,23 + seguro intl - 4,88 = 1.946,63
desembaraço - 350,00</t>
  </si>
  <si>
    <t xml:space="preserve">880            </t>
  </si>
  <si>
    <t xml:space="preserve">1428           </t>
  </si>
  <si>
    <t xml:space="preserve">1427           </t>
  </si>
  <si>
    <t>Transporte entrega - 6.975,15 + reposição de gelo - 375,00 + taxa SISCOMEX - 285,34 = 7.635,49
Desembarço - 350,00</t>
  </si>
  <si>
    <t xml:space="preserve">919            </t>
  </si>
  <si>
    <t xml:space="preserve">1536-1537      </t>
  </si>
  <si>
    <t xml:space="preserve">1532-1533-1535 </t>
  </si>
  <si>
    <t xml:space="preserve">804557                        </t>
  </si>
  <si>
    <t>22/1767159-5</t>
  </si>
  <si>
    <t>Transporte entrega - 1.301,47 + delivery fee - 258,17 + collect fee - 258,17 + taxa SISCOMEX - 192,79 + seguro - 41,18 = 2.051,78
Desembaraço - 350,00</t>
  </si>
  <si>
    <t xml:space="preserve">25030.000991/2022-18 </t>
  </si>
  <si>
    <t xml:space="preserve">924            </t>
  </si>
  <si>
    <t xml:space="preserve">1550           </t>
  </si>
  <si>
    <t xml:space="preserve">1547-1548-1549 </t>
  </si>
  <si>
    <t>Frete venda - 1.297,04 + coleta - 1.251,98 + camara frigorífica - 60,00 + aramazenagem - 9,23 + seguro - 1,98 =  2.620,023
Desembaraço - 350,00</t>
  </si>
  <si>
    <t xml:space="preserve">25380.001635/2022-41 </t>
  </si>
  <si>
    <t xml:space="preserve">888            </t>
  </si>
  <si>
    <t xml:space="preserve">1467           </t>
  </si>
  <si>
    <t xml:space="preserve">1466           </t>
  </si>
  <si>
    <t>25/10/22</t>
  </si>
  <si>
    <t xml:space="preserve">804494                        </t>
  </si>
  <si>
    <t>Transporte entrega - 1.251,74 + desconsolidação - 212,00 + taxa SISCOMEX - 154,23 =  1.617,97
Desembaraço - 350,00</t>
  </si>
  <si>
    <t xml:space="preserve">25380.001636/2022-96 </t>
  </si>
  <si>
    <t xml:space="preserve">876            </t>
  </si>
  <si>
    <t xml:space="preserve">1425-1426      </t>
  </si>
  <si>
    <t xml:space="preserve">1422-1423-1424 </t>
  </si>
  <si>
    <t xml:space="preserve">803227                        </t>
  </si>
  <si>
    <t>Transporte entrega - 1.255,60 + delivery fee - 265,71 + collect fee - 265,71 + DAPE - 96,56 + DAPE - 69,74 + seguro intl - 4,48 + Taxa SISCOMEX - 154,23 = 2.112,03
Desembaraço - 350,00</t>
  </si>
  <si>
    <t xml:space="preserve">881            </t>
  </si>
  <si>
    <t xml:space="preserve">1444-1435      </t>
  </si>
  <si>
    <t xml:space="preserve">1431-1432-1443 </t>
  </si>
  <si>
    <t>Transporte entrega - 1.258,08 + reposição gelo - 375,00 + delivery fee - 265,43 + collect fee - 265,43 + DAPE - 167,38 + taxa SISCOMEX - 154,23 + DAPE - 139,48 + DAPE - 69,74 + DAPE - 16,09 + seguro intl  - 6,67 = 2.717,53
Desembaraço - 350,00</t>
  </si>
  <si>
    <t xml:space="preserve">25380.001637/2022-31 </t>
  </si>
  <si>
    <t xml:space="preserve">848            </t>
  </si>
  <si>
    <t xml:space="preserve">1325-1326      </t>
  </si>
  <si>
    <t xml:space="preserve">1322-1323-1324 </t>
  </si>
  <si>
    <t xml:space="preserve">803146                        </t>
  </si>
  <si>
    <t>Transporte entrega - 1.265,72 + delivery fee - 261,67 + collect fee - 261,67 + gelo seco - 217,00 + taxa SISCOMEX - 192,79 + seguro intl - 8,86 = 2.207,71
Desembaraço - 350,00</t>
  </si>
  <si>
    <t xml:space="preserve">25380.001638/2022-85 </t>
  </si>
  <si>
    <t xml:space="preserve">IAM            </t>
  </si>
  <si>
    <t>28/07/22</t>
  </si>
  <si>
    <t xml:space="preserve">803539                        </t>
  </si>
  <si>
    <t xml:space="preserve">847            </t>
  </si>
  <si>
    <t xml:space="preserve">1313           </t>
  </si>
  <si>
    <t xml:space="preserve">1312           </t>
  </si>
  <si>
    <t>Transporte entrega - 1.277,13 + armazenagem - 423,10 + taxa siscomex - 154,23 + DAPE - 47,62 = 1.902,08
Desembaraço - 350,00</t>
  </si>
  <si>
    <t xml:space="preserve">25380.001639/2022-20 </t>
  </si>
  <si>
    <t xml:space="preserve">844            </t>
  </si>
  <si>
    <t xml:space="preserve">1302-1303-     </t>
  </si>
  <si>
    <t xml:space="preserve">1299-1300-1301 </t>
  </si>
  <si>
    <t xml:space="preserve">802805                        </t>
  </si>
  <si>
    <t>19/08/22</t>
  </si>
  <si>
    <t>Transporte entrega - 2.528,86 + seguro intl - 1.358,12 + taxa SISCOMEX - 285,34 + delivery fee - 258,21 + collect fee - 258,21 = 4.688,74</t>
  </si>
  <si>
    <t xml:space="preserve">921            </t>
  </si>
  <si>
    <t xml:space="preserve">1543-1544      </t>
  </si>
  <si>
    <t xml:space="preserve">1540-1541-1542 </t>
  </si>
  <si>
    <t xml:space="preserve">                              </t>
  </si>
  <si>
    <t>Transporte entrega - 1.259,44 + delivery fee - 255,92 + collect fee - 255,92 + taxa SISCOMEX - 192,79 + DAPE  - 92,00 + DAPE - 46,00 + seguro intl - 7,65 = 2.109,72
Desembaraço - 350,00</t>
  </si>
  <si>
    <t xml:space="preserve">923            </t>
  </si>
  <si>
    <t xml:space="preserve">1555-1556      </t>
  </si>
  <si>
    <t xml:space="preserve">1552-1553-1554 </t>
  </si>
  <si>
    <t>transporte entrega - 827,39 + seguro intl - 341,91 + delivery fee - 269,58 + collect feee - 269,58 + taxa SISCOMEX - 223,64 = 1.932,10
Desembaraço - 350,00</t>
  </si>
  <si>
    <t xml:space="preserve">25380.001641/2022-07 </t>
  </si>
  <si>
    <t xml:space="preserve">824            </t>
  </si>
  <si>
    <t xml:space="preserve">00001240       </t>
  </si>
  <si>
    <t xml:space="preserve">00001241       </t>
  </si>
  <si>
    <t xml:space="preserve">802622                        </t>
  </si>
  <si>
    <t>Transporte entrega - R$ 1.264,30 + Taxa Siscomex - R$ 192,79 + Desconsolidação - R$ 166,00 = 
Total: R$ 1.623,09
Desembaraço - R$ 350,00</t>
  </si>
  <si>
    <t xml:space="preserve">825            </t>
  </si>
  <si>
    <t xml:space="preserve">00001239       </t>
  </si>
  <si>
    <t xml:space="preserve">00001238       </t>
  </si>
  <si>
    <t>Transporte entrega - R$ 1.414,16 + Desconsolidação - R$ 174,00 + Taxa de siscomex-R$ 154,23 =  Total R$1.742,39.
Desembaraço - R$ 350,00</t>
  </si>
  <si>
    <t xml:space="preserve">835            </t>
  </si>
  <si>
    <t xml:space="preserve">00001287       </t>
  </si>
  <si>
    <t xml:space="preserve">00001286       </t>
  </si>
  <si>
    <t>Transporte - R$ 1.266,89 + Taxa Siscomex - R$ 192,79 + Desconsolidação - R$ 180,00 = Total R$ 1.639,68.
Desembaraço - R$ 350,00</t>
  </si>
  <si>
    <t xml:space="preserve">837            </t>
  </si>
  <si>
    <t xml:space="preserve">00001292       </t>
  </si>
  <si>
    <t xml:space="preserve">00001291       </t>
  </si>
  <si>
    <t>Transporte - R$ 3.171,40+ Siscomex - R$ 154,23 + Desconsolidação - R$ 153,94 = Total R$ 3.479,57.
Desembaraço - R$ 350,00</t>
  </si>
  <si>
    <t xml:space="preserve">853            </t>
  </si>
  <si>
    <t xml:space="preserve">1343           </t>
  </si>
  <si>
    <t xml:space="preserve">1342           </t>
  </si>
  <si>
    <t xml:space="preserve">803204                        </t>
  </si>
  <si>
    <t>Transporte entrega - 1.399,20 + desconsolidação - 186,00 + taxa SISCOMEX - 154,23 = 1.739,43
Desembaraço - 350,00</t>
  </si>
  <si>
    <t xml:space="preserve">850            </t>
  </si>
  <si>
    <t xml:space="preserve">1321           </t>
  </si>
  <si>
    <t xml:space="preserve">1319-1320      </t>
  </si>
  <si>
    <t>Transporte entrega - 1.325,34 + desconsolidação - 183,00 + taxa SISCOMEX - 154,23 + seguro - 60,27 =  1.722,84
Desembaraço - 350,00</t>
  </si>
  <si>
    <t xml:space="preserve">879            </t>
  </si>
  <si>
    <t xml:space="preserve">1430           </t>
  </si>
  <si>
    <t xml:space="preserve">1429           </t>
  </si>
  <si>
    <t>Transporte entrega - 1.261,38 + taxa SISCOMEX - 192,79 + desconsolidação - 185,00 = 1.639,17
Desembaraço - 350,00</t>
  </si>
  <si>
    <t xml:space="preserve">887            </t>
  </si>
  <si>
    <t xml:space="preserve">1465           </t>
  </si>
  <si>
    <t xml:space="preserve">1464           </t>
  </si>
  <si>
    <t xml:space="preserve">804504                        </t>
  </si>
  <si>
    <t>Transporte entrega - 1.412,40 + desconsolidação - 179,00 + taxa SISCOMEX - 154,23 = 1.745,63
Desembaraço - 350,00</t>
  </si>
  <si>
    <t xml:space="preserve">893            </t>
  </si>
  <si>
    <t xml:space="preserve">1471           </t>
  </si>
  <si>
    <t xml:space="preserve">1470           </t>
  </si>
  <si>
    <t>22/1765505-0</t>
  </si>
  <si>
    <t>Transporte entrega - 1.267,19 + taxa SISCOMEX - 192,79 + desconsolidação - 181,00 =  1.640,98
Desembaraço - 350,00</t>
  </si>
  <si>
    <t xml:space="preserve">922            </t>
  </si>
  <si>
    <t xml:space="preserve">1546           </t>
  </si>
  <si>
    <t xml:space="preserve">1545           </t>
  </si>
  <si>
    <t>Transporte entrega - 1.254,69 + taxa SISCOMEx - 223,64 + desconsolidação - 155,32 = 1.6333,65
Desembaraço - 350,00</t>
  </si>
  <si>
    <t xml:space="preserve">927            </t>
  </si>
  <si>
    <t xml:space="preserve">1559           </t>
  </si>
  <si>
    <t xml:space="preserve">1558           </t>
  </si>
  <si>
    <t>Transporte entrega - 1.347,03 + desconsolidação -183,00 + taxa SISCOMEX - 192,79  = 1.722,82
Desembaraço - 350,00</t>
  </si>
  <si>
    <t xml:space="preserve">25380.001642/2022-43 </t>
  </si>
  <si>
    <t xml:space="preserve">883            </t>
  </si>
  <si>
    <t xml:space="preserve">1441-1442      </t>
  </si>
  <si>
    <t xml:space="preserve">1438-1439-1440 </t>
  </si>
  <si>
    <t xml:space="preserve">803219                        </t>
  </si>
  <si>
    <t>Transporte entrega - 404,07 + delivery fee - 255,11 + collect fee - 255,11 + taxa SISCOMEX - 154,23 + seguro intl - 3,26 =  1.071,78
Desembaraço - 350,00</t>
  </si>
  <si>
    <t xml:space="preserve">882            </t>
  </si>
  <si>
    <t xml:space="preserve">1437           </t>
  </si>
  <si>
    <t xml:space="preserve">1436           </t>
  </si>
  <si>
    <t>Transporte entrega - 1.078,61 + Taxa SISCOMEX - 254,49 + desconsolidação - 652,60 =  1.985,09
desembaraço aduaneiro - 350,00</t>
  </si>
  <si>
    <t>Transporte entrega - 404,07 + delivery fee - 255,11 + collect fee - 255,11 + taxa SISCOMEX - 154,23 + seguro intl - 3,26 = 1.071,78
desembaraço aduaneiro - 350,00</t>
  </si>
  <si>
    <t>25384.000880/2021-112</t>
  </si>
  <si>
    <t xml:space="preserve">920            </t>
  </si>
  <si>
    <t xml:space="preserve">1539           </t>
  </si>
  <si>
    <t xml:space="preserve">1538           </t>
  </si>
  <si>
    <t xml:space="preserve">804382                        </t>
  </si>
  <si>
    <t>Desconsolidação - 638,69 + transporte entrega - 541,73 =  1.180,42
Desembaraço - 350,00 
Taxa SISCOMEX - 154,23     
2ºembarque.</t>
  </si>
  <si>
    <t xml:space="preserve">25380.001648/2022-11 </t>
  </si>
  <si>
    <t xml:space="preserve">PRESIDENC/FCRB </t>
  </si>
  <si>
    <t xml:space="preserve">831            </t>
  </si>
  <si>
    <t xml:space="preserve">1273-1274      </t>
  </si>
  <si>
    <t xml:space="preserve">1270-1271-1272 </t>
  </si>
  <si>
    <t xml:space="preserve">802698                        </t>
  </si>
  <si>
    <t xml:space="preserve">CDTS,
CANAL SAÚDE,
ICTB - CECAL,
PROCC,
VPGDI,
VPEIC,
VPPCB,
VPPIS,
VPPLR.        
_________________________________________________________________________________
Transporte entrega - 1.188,76 + desembaraço aduaneiro - 350,00 + seguro - 316,55 + delivery fee  - 236,08 + collect fee - 236,08 + taxa SISCOMEX - 154,23 = 2.131,70
</t>
  </si>
  <si>
    <t xml:space="preserve">851            </t>
  </si>
  <si>
    <t xml:space="preserve">1330-1331      </t>
  </si>
  <si>
    <t xml:space="preserve">1327-1328-1329 </t>
  </si>
  <si>
    <t xml:space="preserve">803183                        </t>
  </si>
  <si>
    <t>Transporte entrega -867,11+ collect fee - 271,61 + delivery fee - 271,61 + seguro intl - 213,69 + taxa SISCOMEX - 154,23 = 1.778,25
Desembaraço - 350,00</t>
  </si>
  <si>
    <t xml:space="preserve">891            </t>
  </si>
  <si>
    <t xml:space="preserve">1469           </t>
  </si>
  <si>
    <t xml:space="preserve">191013         </t>
  </si>
  <si>
    <t xml:space="preserve">804493                        </t>
  </si>
  <si>
    <t>Transporte entrega - 2.218,64 +taxa SISCOMEX - 192,79  + reposição de gelo - 192,00 + desconsolidação - 182,00 = 2.785,43
Desembaraço - 350,00</t>
  </si>
  <si>
    <t xml:space="preserve">925            </t>
  </si>
  <si>
    <t xml:space="preserve">1551           </t>
  </si>
  <si>
    <t>Transporte entrega - 44.644,11 + armazenagem - 1.028,13 + taxa SISCOMEX - 154,23 = 45.826,47
Desembaraço - 350,00</t>
  </si>
  <si>
    <t>25387.100083/2019-98A</t>
  </si>
  <si>
    <t xml:space="preserve">25381.000196/2021-69 </t>
  </si>
  <si>
    <t xml:space="preserve">47268          </t>
  </si>
  <si>
    <t xml:space="preserve">00033941       </t>
  </si>
  <si>
    <t xml:space="preserve">800422                        </t>
  </si>
  <si>
    <t>04/03/22</t>
  </si>
  <si>
    <t>21/1965705-9</t>
  </si>
  <si>
    <t>14/10/21</t>
  </si>
  <si>
    <t>Armazenagem - R$ 27.060,71 + Desconsolidação - R$ 551,40 - Frete Rodoviário R$  3.615,92 + Seguro - R$ 1.731,23 +  Taxa de Siscomex - R$ 154,23 = Total : R$ 33.113,49.
Frete Int - R$ 20.080,44 
Honorários - R$ 1.750,00</t>
  </si>
  <si>
    <t>25387.100083/2019-98D</t>
  </si>
  <si>
    <t xml:space="preserve">25385.000243/2021-34 </t>
  </si>
  <si>
    <t xml:space="preserve">48075          </t>
  </si>
  <si>
    <t xml:space="preserve">00034224       </t>
  </si>
  <si>
    <t xml:space="preserve">800320                        </t>
  </si>
  <si>
    <t>09/02/22</t>
  </si>
  <si>
    <t>Desconsolidação - R$ 559,73 + Frete Rodoviário - R$ 300,38 + Taxa de Siscomex - R$ 154,23 = Total R$ 1.014,34
Honorários - R$ 1750,00
Frete - R$ 195,91 - Não tiveram outras taxas.</t>
  </si>
  <si>
    <t xml:space="preserve">50078          </t>
  </si>
  <si>
    <t xml:space="preserve">00034781       </t>
  </si>
  <si>
    <t xml:space="preserve">800981                        </t>
  </si>
  <si>
    <t>05/04/22</t>
  </si>
  <si>
    <t>DELIVERY - R$ 211,82 + FRETE RODOVIARIO - R$ 451,88 + GELO SECO - R$  200,00 + Seguro- R$ 4,85 + TAXA SISCOMEX- R$ 154,23 = Total : R$ 1.022,78
HONORARIOS-  R$ 1.750,00</t>
  </si>
  <si>
    <t>25387.100083/2019-98E</t>
  </si>
  <si>
    <t xml:space="preserve">50076          </t>
  </si>
  <si>
    <t xml:space="preserve">00034782       </t>
  </si>
  <si>
    <t>28/02/22</t>
  </si>
  <si>
    <t xml:space="preserve">801396                        </t>
  </si>
  <si>
    <t>Desconsolidacao - R$ 515,65 +  FRETE RODOVIARIO - R$ 310,81 + Seguro - R$ 47,85 + 
TAXA SISCOMEX-  R$ 154,23 = Total R$ 1.028,54.                
Frete Internacional - R$ 5.450,42.                   
HONORARIOS - R$ 1.750,00</t>
  </si>
  <si>
    <t>25387.100083/2019-98F</t>
  </si>
  <si>
    <t xml:space="preserve">ILMD           </t>
  </si>
  <si>
    <t xml:space="preserve">25028.000184/2021-63 </t>
  </si>
  <si>
    <t xml:space="preserve">47270          </t>
  </si>
  <si>
    <t xml:space="preserve">00033947       </t>
  </si>
  <si>
    <t xml:space="preserve">800421                        </t>
  </si>
  <si>
    <t>Desconsolidação - R$ 551,40 + Frete Rodoviário - R$ 880,00 + Seguro - R$ 106,47 + Taxa de Siscomex - R$ 285,34 = Total R$ 1.823,21 - Teve um desconto de - R$ 457,14 - O Valor total correto é : R$ 1366,07.
Honorários - R$ 1.750,00
Frete Internacional - R$ 6.001,38</t>
  </si>
  <si>
    <t>25387.100083/2019-98G</t>
  </si>
  <si>
    <t xml:space="preserve">25028.000284/2020-17 </t>
  </si>
  <si>
    <t xml:space="preserve">45515          </t>
  </si>
  <si>
    <t xml:space="preserve">00033546       </t>
  </si>
  <si>
    <t xml:space="preserve">800420                        </t>
  </si>
  <si>
    <t>Honorário - R$ 1.750,00
Desconsolidação - R$ 525,87 ; desconto: (R$ 525,87)</t>
  </si>
  <si>
    <t xml:space="preserve">25028.000183/2021-19 </t>
  </si>
  <si>
    <t xml:space="preserve">48000          </t>
  </si>
  <si>
    <t xml:space="preserve">00034213       </t>
  </si>
  <si>
    <t>DAPE carregamento - R$ 193,78 +  Desconsolidação - R$ 559,73 + Frete Rodoviário - R$ 664,55 + Seguro - R$ 112,34 + Taxa Sicomex - R$ 285,34 = Total R$ 1.815,74.
Frete Int - R$ 12.140,04
Honorários - R$ 1.750,00</t>
  </si>
  <si>
    <t>25387.100083/2019-98H</t>
  </si>
  <si>
    <t xml:space="preserve">25030.001140/2021-10 </t>
  </si>
  <si>
    <t xml:space="preserve">48077          </t>
  </si>
  <si>
    <t xml:space="preserve">00000035       </t>
  </si>
  <si>
    <t xml:space="preserve">00034227       </t>
  </si>
  <si>
    <t xml:space="preserve">800250                        </t>
  </si>
  <si>
    <t>21/2184878-8</t>
  </si>
  <si>
    <t>16/11/21</t>
  </si>
  <si>
    <t>Desconsolidação: R$ 541,99; Frete: 1.128,31; Other Charges: R$ 1.230,86; Frete Rodoviário: R$ 300,44; Honorários: R$ 1.750,00; Taxa Siscomex: R$ 223,64</t>
  </si>
  <si>
    <t xml:space="preserve">25030.001130/2021-76 </t>
  </si>
  <si>
    <t xml:space="preserve">48059          </t>
  </si>
  <si>
    <t xml:space="preserve">00000023       </t>
  </si>
  <si>
    <t xml:space="preserve">00034218       </t>
  </si>
  <si>
    <t>21/2158905-7</t>
  </si>
  <si>
    <t>11/11/21</t>
  </si>
  <si>
    <t>DAPE Gelo Seco: R$ 142,00; Desconsolidação: R$ 545,90; Frete: R$ 556,82; OTHER CHARGES: R$ 1.053,59; Frete Rodoviário: R$ 301,05; Gelo Seco: R$ 160,00; Honorários: R$ 1.750,00; Taxa Siscomex: R$ 154,23</t>
  </si>
  <si>
    <t xml:space="preserve">25030.000682/2021-67 </t>
  </si>
  <si>
    <t xml:space="preserve">46691          </t>
  </si>
  <si>
    <t xml:space="preserve">00033766       </t>
  </si>
  <si>
    <t xml:space="preserve">21/14652946 </t>
  </si>
  <si>
    <t>03/08/21</t>
  </si>
  <si>
    <t>DAI: R$ 21,35; Delivery: R$ 209,86; Frete Rodoviário: R$ 300,83; Gelo Seco: R$ 280,00; Honorários: R$ 1.750,00; Taxa Siscomex: R$ 192,79</t>
  </si>
  <si>
    <t xml:space="preserve">48697          </t>
  </si>
  <si>
    <t>Transportado pela COURIER MARKEN: R$ 7.240,16</t>
  </si>
  <si>
    <t xml:space="preserve">25030.001156/2021-14 </t>
  </si>
  <si>
    <t xml:space="preserve">48001          </t>
  </si>
  <si>
    <t xml:space="preserve">00000016       </t>
  </si>
  <si>
    <t xml:space="preserve">00034214       </t>
  </si>
  <si>
    <t>21/2057692-0</t>
  </si>
  <si>
    <t>27/10/21</t>
  </si>
  <si>
    <t>Desconsolidação: R$ 559,73; Frete: 195,91; Frete Rodoviário: R$ 300,03; Honorários: R$ 1.750,00; Taxa Siscomex: R$ 154,23</t>
  </si>
  <si>
    <t xml:space="preserve">25030.000335/2021-34 </t>
  </si>
  <si>
    <t xml:space="preserve">48003          </t>
  </si>
  <si>
    <t>FRETE REALIZADO PELA COURIER BIOTRANSPORTS: R$ 9.965,88</t>
  </si>
  <si>
    <t xml:space="preserve">25030.001201/2021-31 </t>
  </si>
  <si>
    <t xml:space="preserve">48004          </t>
  </si>
  <si>
    <t xml:space="preserve">401951         </t>
  </si>
  <si>
    <t>FRETE REALIZADO PELA COURIER BIOTRANSPORTS: R$ 10.377,32    
Só teve este valor de outras despesas pago.</t>
  </si>
  <si>
    <t xml:space="preserve">25028.000185/2021-16 </t>
  </si>
  <si>
    <t xml:space="preserve">47998          </t>
  </si>
  <si>
    <t xml:space="preserve">00000020       </t>
  </si>
  <si>
    <t xml:space="preserve">00034210       </t>
  </si>
  <si>
    <t>Desconsolidação: R$ 571,17; Frete: R$ 7.539,44; OTHER CHARGES: R$ 5.654,59; Frete Rodoviário: R$ 325,69; Honorários: R$ 1.750,00; Seguro: R$ 115,20; Taxa Siscomex: R$ 285,34</t>
  </si>
  <si>
    <t xml:space="preserve">47341          </t>
  </si>
  <si>
    <t xml:space="preserve">00000003       </t>
  </si>
  <si>
    <t xml:space="preserve">00033984       </t>
  </si>
  <si>
    <t>Desconsolidação: R$ 551,61; Frete: R$ 10.568,84; OTHER CHARGES: R$ 7.926,64; Desconsolidação: R$ 551,61; Frete Rodoviário: R$ 1.492,97; Honorários: R$ 1.750,00; Seguro: R$ 1.731,23; Taxa Siscomex: R$ 154,23; Descontos: (R$ 700,00)</t>
  </si>
  <si>
    <t xml:space="preserve">25030.001262/2021- 6 </t>
  </si>
  <si>
    <t xml:space="preserve">49239          </t>
  </si>
  <si>
    <t xml:space="preserve">00034564       </t>
  </si>
  <si>
    <t xml:space="preserve">800708                        </t>
  </si>
  <si>
    <t>21/03/22</t>
  </si>
  <si>
    <t>Desconsolidacao - R$ 570,55 + FRETE RODOVIARIO - R$ 700,04 + TAXA SISCOMEX- R$ 154,23 = Total R$ 1.424,82.
 Frete  Int - R$ 114,11
HONORARIOS R$ 1.750,00</t>
  </si>
  <si>
    <t xml:space="preserve">49240          </t>
  </si>
  <si>
    <t xml:space="preserve">00034565       </t>
  </si>
  <si>
    <t>Desconsolidacao - 567,53 + FRETE RODOVIARIO - R$ 301,04 + Seguro - R$ 461,10+
TAXA SISCOMEX R$ 223,64 = Total R$ 1.553,31.
Honorios= R$ 1.750,00
Frete - R$ 113,50</t>
  </si>
  <si>
    <t xml:space="preserve">25030.001237/2021-14 </t>
  </si>
  <si>
    <t xml:space="preserve">50077          </t>
  </si>
  <si>
    <t xml:space="preserve">000.004.800    </t>
  </si>
  <si>
    <t xml:space="preserve">801397                        </t>
  </si>
  <si>
    <t>FATURA MARKEN - R$ 11.120,00</t>
  </si>
  <si>
    <t xml:space="preserve">50075          </t>
  </si>
  <si>
    <t xml:space="preserve">00034783       </t>
  </si>
  <si>
    <t>Desconsolidacao - R$ 515,65 + FRETE RODOVIARIO - R$ 700,01 + TAXA SISCOMEX R$ 154,23 = Total : R$ 1.369,89.
HONORARIOS - R$ 1.750,00 
Frete - R$ 1.289,13</t>
  </si>
  <si>
    <t xml:space="preserve">50079          </t>
  </si>
  <si>
    <t xml:space="preserve">00034780       </t>
  </si>
  <si>
    <t>FRETE RODOVIARIO - R$ 301,20 + Seguro - R$ 5,16 + TAXA SISCOMEX - R$ 154,23 = Total: R$ 460,59.
HONORARIOS - R$ 1.750,00</t>
  </si>
  <si>
    <t xml:space="preserve">00035099       </t>
  </si>
  <si>
    <t>Desconsolidacao - R$ 513,14 + Taxa Siscomex - R$ 154,23 + Frete Rodoviário - R$ 300,20 = R$ 967,57.
Frete - R$ 1.278,00
HONORARIOS - R$ 1.750,00</t>
  </si>
  <si>
    <t>25387.100083/2019-98I</t>
  </si>
  <si>
    <t xml:space="preserve">COC            </t>
  </si>
  <si>
    <t xml:space="preserve">25067.000560/2021-53 </t>
  </si>
  <si>
    <t xml:space="preserve">48743          </t>
  </si>
  <si>
    <t xml:space="preserve">00000039       </t>
  </si>
  <si>
    <t xml:space="preserve">00034429       </t>
  </si>
  <si>
    <t xml:space="preserve">800139                        </t>
  </si>
  <si>
    <t>Desconsolidação - R$ 559,31 + Frete Rodoviário - R$ 300,85 + Taxa de Siscomex - R$ 154,23 = Total R$ 1.014,39 
Frete Int - R$ 5.414,68
Honorários - R$ 1.750,00</t>
  </si>
  <si>
    <t>25387.100083/2019-98J</t>
  </si>
  <si>
    <t xml:space="preserve">25029.000714/2021-63 </t>
  </si>
  <si>
    <t xml:space="preserve">48060          </t>
  </si>
  <si>
    <t xml:space="preserve">00000022       </t>
  </si>
  <si>
    <t xml:space="preserve">00034217       </t>
  </si>
  <si>
    <t>26/12/22</t>
  </si>
  <si>
    <t xml:space="preserve">800322                        </t>
  </si>
  <si>
    <t>Delivery - R$ 171,35 + Frete Rodoviário - R$ 300,33 + Taxa de Siscomex - R$ 154,23 = Total : R$ 625,91.
Honorários - R$ 1.750,00</t>
  </si>
  <si>
    <t xml:space="preserve">25029.000802/2021-65 </t>
  </si>
  <si>
    <t xml:space="preserve">48742          </t>
  </si>
  <si>
    <t xml:space="preserve">00000036       </t>
  </si>
  <si>
    <t xml:space="preserve">00034428       </t>
  </si>
  <si>
    <t>Frete Rodoviário - R$ 300,21 + Taxa Siscomex - R$ 154,23 = Total R$ 454,44.
Honorários - R$ 1.750,00.</t>
  </si>
  <si>
    <t xml:space="preserve">25029.000884/2021-48 </t>
  </si>
  <si>
    <t xml:space="preserve">48741          </t>
  </si>
  <si>
    <t xml:space="preserve">00000037       </t>
  </si>
  <si>
    <t xml:space="preserve">00034427       </t>
  </si>
  <si>
    <t>Frete Rodoviário - R$ 318,79 + Seguro - R$ 82,62 + Taxa Siscomex - R$ 154,23 = Total R$ 555,64. 
Honorários - R$ 1.750,00</t>
  </si>
  <si>
    <t xml:space="preserve">25029.000892/2021-94 </t>
  </si>
  <si>
    <t xml:space="preserve">48079          </t>
  </si>
  <si>
    <t xml:space="preserve">00000027       </t>
  </si>
  <si>
    <t xml:space="preserve">00034226       </t>
  </si>
  <si>
    <t>26/12/21</t>
  </si>
  <si>
    <t>DAI - R$ 1.497,80 + Delivery - R$ 295,00 + Frete Rodoviário - R$ 302,86 + Seguro - R$ 0,01 + Taxa Siscomex - R$ 192,79 = Total R$ 2.288,46 .
Honorários - R$ 1.750,00.</t>
  </si>
  <si>
    <t xml:space="preserve">25029.000795/2021- 0 </t>
  </si>
  <si>
    <t xml:space="preserve">48076          </t>
  </si>
  <si>
    <t xml:space="preserve">00000031       </t>
  </si>
  <si>
    <t xml:space="preserve">00034225       </t>
  </si>
  <si>
    <t>Delivery - R$ 170,02 + Frete Rodoviário - R$ 306,57 + Seguro - R$ 29,07 + Taxa de Siscomex - R$ 154,23 = Total R$  659,89.
Honorários  - R$ 1.750,00.</t>
  </si>
  <si>
    <t xml:space="preserve">25029.000655/2021-23 </t>
  </si>
  <si>
    <t xml:space="preserve">48002          </t>
  </si>
  <si>
    <t xml:space="preserve">00034215       </t>
  </si>
  <si>
    <t xml:space="preserve">800707                        </t>
  </si>
  <si>
    <t>DELIVERY R$ 163,53 + FRETE RODOVIARIO R$ 3.000,00 + Seguro R$ 74,54 +TAXA SISCOMEX R$ 192,79 = Total R$ 3.430,86 - R$ 1.918,83 = R$ 1.513,54.
HONORARIOS - R$ 1.750,00
Desconto de R$ 1.918,83 em cima do valor do frete rodoviário.</t>
  </si>
  <si>
    <t xml:space="preserve">49259          </t>
  </si>
  <si>
    <t xml:space="preserve">00043571       </t>
  </si>
  <si>
    <t>22/03/22</t>
  </si>
  <si>
    <t>DELIVERY R$ 163,20 +FRETE RODOVIÁRIO R$ 413,66 + Seguro R$ 503,53 +TAXA SISCOMEX R$ 154,23 = R$ 1.234,62.
HONORARIOS R$ 1.750,00</t>
  </si>
  <si>
    <t>25387.100083/2019-98K</t>
  </si>
  <si>
    <t xml:space="preserve">25028.000182/2021-74 </t>
  </si>
  <si>
    <t xml:space="preserve">47269          </t>
  </si>
  <si>
    <t xml:space="preserve">00033942       </t>
  </si>
  <si>
    <t xml:space="preserve">800321                        </t>
  </si>
  <si>
    <t>21/1943340-1</t>
  </si>
  <si>
    <t>11/10/21</t>
  </si>
  <si>
    <t xml:space="preserve">25380.001645/2021- 4 </t>
  </si>
  <si>
    <t xml:space="preserve">48740          </t>
  </si>
  <si>
    <t xml:space="preserve">00034426       </t>
  </si>
  <si>
    <t xml:space="preserve">21/24350390 </t>
  </si>
  <si>
    <t>Desconsolidação: R$ 569,59; Frete: 3.337,57; OTHER CHARGES: R$ 1.781,56; Frete Rodoviário: R$ 2.200,51; Honorários: R$ 1.750,00; Seguro: R$ 314,64; Taxa Siscomex: R$ 192,79; Desconto: (R$ 463,41)</t>
  </si>
  <si>
    <t xml:space="preserve">25380.001676/2021-57 </t>
  </si>
  <si>
    <t xml:space="preserve">47999          </t>
  </si>
  <si>
    <t xml:space="preserve">00034211       </t>
  </si>
  <si>
    <t xml:space="preserve">21/20607540 </t>
  </si>
  <si>
    <t>DAPE EMPILHADEIRA: R$ 196,11; Desconsolidação: R$ 558,00; Frete Internacional: R$ 4.717,72; OTHER CHARGES: R$ 2.518,37; Frete Rodoviário: R$ 2.572,41; Honorários: R$ 1.750,00; Seguro: R$ 366,38; Taxa Siscomex: R$ 154,23; Desconto: (R$ 463,41)</t>
  </si>
  <si>
    <t xml:space="preserve">25380.001575/2021-86 </t>
  </si>
  <si>
    <t xml:space="preserve">48058          </t>
  </si>
  <si>
    <t xml:space="preserve">00034212       </t>
  </si>
  <si>
    <t>21/2184834-6</t>
  </si>
  <si>
    <t>Desconsolidação: R$ 541,99; Frete Internacional: R$ 1.210,53; OTHER CHARGES: R$ 586,22; Frete Rodoviário: R$ 1.089,05; Honorários: R$ 1.750,00; Seguro: R$ 59,62; Taxa Siscomex: R$ 192,79; Desconto: (R$ 463,41)</t>
  </si>
  <si>
    <t xml:space="preserve">25380.001735/2021-97 </t>
  </si>
  <si>
    <t xml:space="preserve">46716          </t>
  </si>
  <si>
    <t xml:space="preserve">00033772       </t>
  </si>
  <si>
    <t>21/1796737-9</t>
  </si>
  <si>
    <t>20/09/21</t>
  </si>
  <si>
    <t>HONORÁRIOS: R$ 1.750,00; TAXA SISCOMEX: R$ 192,79</t>
  </si>
  <si>
    <t xml:space="preserve">49242          </t>
  </si>
  <si>
    <t xml:space="preserve">00034567       </t>
  </si>
  <si>
    <t xml:space="preserve">800980                        </t>
  </si>
  <si>
    <t>DAI - R$ 2,45 +DAI R$ 36,69 +DELIVERY R$ 295,00 + Seguro R$ 0,97+TAXA SISCOMEX- R$ 154,23 = R$ 489,34
Honorários - R$ 1.750,00</t>
  </si>
  <si>
    <t xml:space="preserve">25380.002427/2020- 6 </t>
  </si>
  <si>
    <t xml:space="preserve">50074          </t>
  </si>
  <si>
    <t xml:space="preserve">00034784       </t>
  </si>
  <si>
    <t xml:space="preserve">801285                        </t>
  </si>
  <si>
    <t>03/05/22</t>
  </si>
  <si>
    <t>Desconsolidacao - R$ 513,94 + FRETE RODOVIARIO - R$ 1.744,15 + SEGURO - R$ 208,50 + TAXA SISCOMEX - R$ 154,23 = Total : R$ 2.620,82.
Frete Internacional - R$ 24.933,03
HONORARIOS - R$ 1.750,00</t>
  </si>
  <si>
    <t>25387.100083/2019-98M</t>
  </si>
  <si>
    <t xml:space="preserve">49241          </t>
  </si>
  <si>
    <t xml:space="preserve">0034566        </t>
  </si>
  <si>
    <t xml:space="preserve">800903                        </t>
  </si>
  <si>
    <t>DAPE CARREGAMENTO - R$ 146,32 +Desconsolidacao R$ 567,36 +FRETE RODOVIARIO - R$ 585,00 + TAXA SISCOMEX R$ 154,23 + Seguro - R$ 1.181,13 - Total R$ 2.634,04.
HONORARIOS - R$ 1.750,00
Frete- R$ 13.622,26</t>
  </si>
  <si>
    <t xml:space="preserve">25030.001110/2021-03 </t>
  </si>
  <si>
    <t>TRANSPORTE INTERNO</t>
  </si>
  <si>
    <t>SEGURO</t>
  </si>
  <si>
    <t>Armazenagem</t>
  </si>
  <si>
    <t>DAI - ARMAZENAGEM: R$ 3.940,48; Desconsolidação: R$ 550,84; Frete Rodoviário: R$ 2.784,18; Honorários: R$ 1.750,00; Seguro: R$ 213,50; Taxa Siscomex: R$ 285,34; Desconto: (R$ 1.073,16); Frete: R$ 14.968,80; OTHER CHARGES: R$ 6.289,38</t>
  </si>
  <si>
    <t>COURIER</t>
  </si>
  <si>
    <t>22/1043609-4</t>
  </si>
  <si>
    <t>EXPORTADO</t>
  </si>
  <si>
    <t>22/1142419-7</t>
  </si>
  <si>
    <t>22/11781437</t>
  </si>
  <si>
    <t>22/1238758-9</t>
  </si>
  <si>
    <t>US$ 31.999,00</t>
  </si>
  <si>
    <t>25382.000459/2021-20</t>
  </si>
  <si>
    <t>22/1480703-8</t>
  </si>
  <si>
    <t>22/1639667-1</t>
  </si>
  <si>
    <t>22/1252555-8</t>
  </si>
  <si>
    <t>22/1302588-5</t>
  </si>
  <si>
    <t>22/12185382</t>
  </si>
  <si>
    <t>22/12066588</t>
  </si>
  <si>
    <t>22/11643859</t>
  </si>
  <si>
    <t>22/1781691-7</t>
  </si>
  <si>
    <t>22/1923306-4</t>
  </si>
  <si>
    <t>22/10152339</t>
  </si>
  <si>
    <t>22/1160182-0</t>
  </si>
  <si>
    <t>22/1153661-0</t>
  </si>
  <si>
    <t>22/12990137</t>
  </si>
  <si>
    <t>22/1241322-9</t>
  </si>
  <si>
    <t>22/1490695-8</t>
  </si>
  <si>
    <t>22/15068433</t>
  </si>
  <si>
    <t>22/1804693-7</t>
  </si>
  <si>
    <t>22/1984231-1</t>
  </si>
  <si>
    <t>22/1561966-9</t>
  </si>
  <si>
    <t>22/15349017</t>
  </si>
  <si>
    <t xml:space="preserve">22/17744398 </t>
  </si>
  <si>
    <t>22/10161826</t>
  </si>
  <si>
    <t>22/1273414-9</t>
  </si>
  <si>
    <t>22/1722472-6</t>
  </si>
  <si>
    <t>25380.001535/2021- 34</t>
  </si>
  <si>
    <t>22/1245750-1</t>
  </si>
  <si>
    <t>21/2213976-4</t>
  </si>
  <si>
    <t>22/02351921</t>
  </si>
  <si>
    <t>22/0322059-6</t>
  </si>
  <si>
    <t>21/19987652</t>
  </si>
  <si>
    <t>21/1304078-5</t>
  </si>
  <si>
    <t>21/2047198-2</t>
  </si>
  <si>
    <t>21/2031541-7</t>
  </si>
  <si>
    <t>21/24377905</t>
  </si>
  <si>
    <t>22/0055497-3</t>
  </si>
  <si>
    <t>22/0321901-6</t>
  </si>
  <si>
    <t>22/0366637-3</t>
  </si>
  <si>
    <t>21/2387377-1</t>
  </si>
  <si>
    <t>21/2050005-2</t>
  </si>
  <si>
    <t>21/2270477-1</t>
  </si>
  <si>
    <t>21/2345682-8</t>
  </si>
  <si>
    <t>21/2103361-0</t>
  </si>
  <si>
    <t>21/1991390-6</t>
  </si>
  <si>
    <t>22/01490553</t>
  </si>
  <si>
    <t>21/2477963-9</t>
  </si>
  <si>
    <t>22/0395371-2</t>
  </si>
  <si>
    <t>22/00620089</t>
  </si>
  <si>
    <t>22/0016220186</t>
  </si>
  <si>
    <t>US$ 1.413,50</t>
  </si>
  <si>
    <t>E 2.648,55</t>
  </si>
  <si>
    <t xml:space="preserve">25067.000234/2020-65 </t>
  </si>
  <si>
    <t xml:space="preserve"> CANADIAN CONSERVATION INSTITUTE - CCI            </t>
  </si>
  <si>
    <t>CONVERTIDO</t>
  </si>
  <si>
    <t>22/16009543</t>
  </si>
  <si>
    <t>TIPO 2</t>
  </si>
  <si>
    <t>TIPO 4</t>
  </si>
  <si>
    <t xml:space="preserve">TIPO 4 </t>
  </si>
  <si>
    <t>TIPO 4 INSCRIÇÃO</t>
  </si>
  <si>
    <t>TIPO  4</t>
  </si>
  <si>
    <t xml:space="preserve">TIPO 2 </t>
  </si>
  <si>
    <t>3 LIC. SOFT.</t>
  </si>
  <si>
    <t>TIPÓ 4</t>
  </si>
  <si>
    <t>25030.000684/2021-56</t>
  </si>
  <si>
    <t>25030.001358/2021-66</t>
  </si>
  <si>
    <t>25030.001415/2021-15</t>
  </si>
  <si>
    <t>25382.000699/2021-24</t>
  </si>
  <si>
    <t xml:space="preserve">IAM </t>
  </si>
  <si>
    <t>25383.000137/2021-71</t>
  </si>
  <si>
    <t>25383.000001/2022-41</t>
  </si>
  <si>
    <t>25383.000007/20211-19</t>
  </si>
  <si>
    <t>25383.00011/2022-87</t>
  </si>
  <si>
    <t>25383.000498/2021-17</t>
  </si>
  <si>
    <t>25030.001547/2022-39</t>
  </si>
  <si>
    <t>25030.001560/2022-98</t>
  </si>
  <si>
    <t>25030.001481/2021-87</t>
  </si>
  <si>
    <t>25030.001540/2021-17</t>
  </si>
  <si>
    <t>25030.001482/2021-21</t>
  </si>
  <si>
    <t>25383.000015/2022-65</t>
  </si>
  <si>
    <t>25030.001524/2021-24</t>
  </si>
  <si>
    <t>25381.000471/2021-44</t>
  </si>
  <si>
    <t>25030.001461/2021-14</t>
  </si>
  <si>
    <t xml:space="preserve">25380.002227/2012-35A </t>
  </si>
  <si>
    <t>25381.000016/2022-20</t>
  </si>
  <si>
    <t>25383.000044/2022-27</t>
  </si>
  <si>
    <t>25030.000015/2022-65</t>
  </si>
  <si>
    <t>25030.000023/2022-10</t>
  </si>
  <si>
    <t>25030.000039/2022-14</t>
  </si>
  <si>
    <t>25030.000048/2022-13</t>
  </si>
  <si>
    <t>25030.000010/2022-32</t>
  </si>
  <si>
    <t>25030.000012/2022-21</t>
  </si>
  <si>
    <t>25388.000895/2021-49</t>
  </si>
  <si>
    <t>25383.000063/2022-53</t>
  </si>
  <si>
    <t>25380.000058/2022-71</t>
  </si>
  <si>
    <t>FIOCRUZ/MS</t>
  </si>
  <si>
    <t>25383.000071/2022-08</t>
  </si>
  <si>
    <t>25380.001676/2021-57</t>
  </si>
  <si>
    <t>25383.000093/2022-60</t>
  </si>
  <si>
    <t>25380.002427/2020-06</t>
  </si>
  <si>
    <t>25383.000084/2022-79</t>
  </si>
  <si>
    <t>25382.000067/2022-41</t>
  </si>
  <si>
    <t>25380.000473/2022-24</t>
  </si>
  <si>
    <t>25067.000069/2022-11</t>
  </si>
  <si>
    <t>25030.000116/2022-36</t>
  </si>
  <si>
    <t>25030.000159/2022-11</t>
  </si>
  <si>
    <t>25381.000081/2022-55</t>
  </si>
  <si>
    <t>25383.000109/2022-34</t>
  </si>
  <si>
    <t>25030.000092/2022-15</t>
  </si>
  <si>
    <t>25382000108/2022-08</t>
  </si>
  <si>
    <t>25030.000106/2022-09</t>
  </si>
  <si>
    <t>25382.000118/2022-35</t>
  </si>
  <si>
    <t>25383.000114/2022-47</t>
  </si>
  <si>
    <t>25067.000070/2022-38</t>
  </si>
  <si>
    <t>25383.000117/2022-81</t>
  </si>
  <si>
    <t>25430.000063/2022-41</t>
  </si>
  <si>
    <t>EPSJV</t>
  </si>
  <si>
    <t>25383.000121/2022-49</t>
  </si>
  <si>
    <t>25030.000093/2022-60</t>
  </si>
  <si>
    <t>25383.000126/2022-71</t>
  </si>
  <si>
    <t>25383.000134/2022-18</t>
  </si>
  <si>
    <t>25383.000135/2022-66</t>
  </si>
  <si>
    <t>25381.000083/2022-44</t>
  </si>
  <si>
    <t>25385.000098/2022-72</t>
  </si>
  <si>
    <t>INCQS</t>
  </si>
  <si>
    <t>25030.000182/2022-14</t>
  </si>
  <si>
    <t>25030.000190/2022-52</t>
  </si>
  <si>
    <t>25030.000269/2022-83</t>
  </si>
  <si>
    <t>25030.000231/2022-19</t>
  </si>
  <si>
    <t>25030.000212/2022-84</t>
  </si>
  <si>
    <t>25030.000137/2022-51</t>
  </si>
  <si>
    <t>25030.000114/2022-47</t>
  </si>
  <si>
    <t>25030.000266/2022-40</t>
  </si>
  <si>
    <t>25030.000184/2022-03</t>
  </si>
  <si>
    <t>25381.000170/2022-00</t>
  </si>
  <si>
    <t>25380.000423/2022-47</t>
  </si>
  <si>
    <t>PR/CDTS</t>
  </si>
  <si>
    <t>25383.000158/2022-77</t>
  </si>
  <si>
    <t>25381.000104/2022-21</t>
  </si>
  <si>
    <t>25380.000002/2022-16</t>
  </si>
  <si>
    <t>ICICT</t>
  </si>
  <si>
    <t>25380.000957/2022-73</t>
  </si>
  <si>
    <t>25380.001067/2022-89</t>
  </si>
  <si>
    <t>PR/CRIS</t>
  </si>
  <si>
    <t>25030.000203/2022-93</t>
  </si>
  <si>
    <t>25030.000039.2022-14</t>
  </si>
  <si>
    <t>25030.000345/2022-51</t>
  </si>
  <si>
    <t>25382.000200/2022-60</t>
  </si>
  <si>
    <t>25382.000210/2022-03</t>
  </si>
  <si>
    <t>25030.000320/2022-57</t>
  </si>
  <si>
    <t>25030.000313/2022-55</t>
  </si>
  <si>
    <t>25383.000172/2022-71</t>
  </si>
  <si>
    <t>25383.000167/2022-68</t>
  </si>
  <si>
    <t>25381.000203/2022-11</t>
  </si>
  <si>
    <t>25381.000204/2022-58</t>
  </si>
  <si>
    <t>25030.000349/2022-39</t>
  </si>
  <si>
    <t>25383.000173/2022-15</t>
  </si>
  <si>
    <t>25030.000539/2020-94</t>
  </si>
  <si>
    <t>25030.000311/2022-66</t>
  </si>
  <si>
    <t>25030.000312/2022-19</t>
  </si>
  <si>
    <t>25030.000317/2022-33</t>
  </si>
  <si>
    <t>25383.000177/2022-01</t>
  </si>
  <si>
    <t>25383.000180/2022-17</t>
  </si>
  <si>
    <t>25380.002912/2021-52</t>
  </si>
  <si>
    <t>25383.000183/2022-51</t>
  </si>
  <si>
    <t>25383.000196/2022-20</t>
  </si>
  <si>
    <t>25030.001110/2021-03</t>
  </si>
  <si>
    <t>25030.000358/2022-20</t>
  </si>
  <si>
    <t>25030.000383/2022-11</t>
  </si>
  <si>
    <t>25030.000557/2022-38</t>
  </si>
  <si>
    <t>25382.000301/2022-31</t>
  </si>
  <si>
    <t>25385.000112/2022-38</t>
  </si>
  <si>
    <t>25030.000608/2021-41</t>
  </si>
  <si>
    <t>25030.000538/2022-10</t>
  </si>
  <si>
    <t>25030.000564/2022-30</t>
  </si>
  <si>
    <t>25030.000398/2022-71</t>
  </si>
  <si>
    <t>25380.000491/2022-14</t>
  </si>
  <si>
    <t xml:space="preserve">IOC </t>
  </si>
  <si>
    <t>25385.000213/2022-17</t>
  </si>
  <si>
    <t>25383.000171/2021-45</t>
  </si>
  <si>
    <t>25383.000206/2022-27</t>
  </si>
  <si>
    <t>25382.000320/2022-67</t>
  </si>
  <si>
    <t>25030.000373/2022-78</t>
  </si>
  <si>
    <t>25381.000477/2021-11</t>
  </si>
  <si>
    <t>25030.000381/2022-14</t>
  </si>
  <si>
    <t>25030.000391/2022-50</t>
  </si>
  <si>
    <t>25381.000325/2022-08</t>
  </si>
  <si>
    <t>25383.000207/2022-71</t>
  </si>
  <si>
    <t>25383.000215/2022-18</t>
  </si>
  <si>
    <t>25382.000345/2022-61</t>
  </si>
  <si>
    <t>25382.000341/2022-82</t>
  </si>
  <si>
    <t>25383.000218/2022-51</t>
  </si>
  <si>
    <t>25380.001535/2021-34</t>
  </si>
  <si>
    <t>25030.000671/2022-68</t>
  </si>
  <si>
    <t>25030.000712/2022-16</t>
  </si>
  <si>
    <t>25383.000227/2022-42</t>
  </si>
  <si>
    <t>25383.000229/2022-31</t>
  </si>
  <si>
    <t>25383.000234/2022-44</t>
  </si>
  <si>
    <t>25385.000218/2022-31</t>
  </si>
  <si>
    <t>25381.000327/2022-99</t>
  </si>
  <si>
    <t>25380.002303/2022-84</t>
  </si>
  <si>
    <t>VPEIC</t>
  </si>
  <si>
    <t>25380.0002912/2021-52</t>
  </si>
  <si>
    <t>25381.000370/2022-54</t>
  </si>
  <si>
    <t>25381.000352/2022-72</t>
  </si>
  <si>
    <t>25382.000389/2022-91</t>
  </si>
  <si>
    <t>25382.000391/2022-60</t>
  </si>
  <si>
    <t>25382.000671/2021-97</t>
  </si>
  <si>
    <t>25380.001675/2021-11</t>
  </si>
  <si>
    <t>25381.000326/2022-44</t>
  </si>
  <si>
    <t>25383.000249/2022-11</t>
  </si>
  <si>
    <t>25030.000656/20222-10</t>
  </si>
  <si>
    <t>25030.000719/2022-38</t>
  </si>
  <si>
    <t>25380.001967/2022-26</t>
  </si>
  <si>
    <t>25030.000628/2022-01</t>
  </si>
  <si>
    <t>25030.000625/2022-69</t>
  </si>
  <si>
    <t>25030.000658/2022-17</t>
  </si>
  <si>
    <t>25030.000733/2022-31</t>
  </si>
  <si>
    <t>25030.000734/2022-86</t>
  </si>
  <si>
    <t>25030.000702/2022-81</t>
  </si>
  <si>
    <t>25030.000830/2022-24</t>
  </si>
  <si>
    <t>25030.000627/2022-58</t>
  </si>
  <si>
    <t>25030.000626/2022-11</t>
  </si>
  <si>
    <t>25030.000629/2022-47</t>
  </si>
  <si>
    <t>25030.000643/2022-41</t>
  </si>
  <si>
    <t>25030.000818/2022-10</t>
  </si>
  <si>
    <t>25030.000812/2022-42</t>
  </si>
  <si>
    <t>25030.000743/2022-77</t>
  </si>
  <si>
    <t>25030.000762/2022-01</t>
  </si>
  <si>
    <t>25381.000375/2022-87</t>
  </si>
  <si>
    <t>25030.000728/2022-29</t>
  </si>
  <si>
    <t>25381.000396/2022-01</t>
  </si>
  <si>
    <t>25381.000380/2022-90</t>
  </si>
  <si>
    <t>25383.000254/2022-15</t>
  </si>
  <si>
    <t>25381/000394/202-11</t>
  </si>
  <si>
    <t>25383.000278/2022-74</t>
  </si>
  <si>
    <t>25383.000292/2022-78</t>
  </si>
  <si>
    <t>25383.000293/2022-12</t>
  </si>
  <si>
    <t>25380.002765/2022-00</t>
  </si>
  <si>
    <t>PRESIDÊNCIA</t>
  </si>
  <si>
    <t>25383.000301/2022-21</t>
  </si>
  <si>
    <t>25383.000290/2022-89</t>
  </si>
  <si>
    <t>25383.000291/2022-23</t>
  </si>
  <si>
    <t>25382.000410/2022-58</t>
  </si>
  <si>
    <t>25382.000452/2022-99</t>
  </si>
  <si>
    <t>25384.000880/2021-11 - emb.parcial</t>
  </si>
  <si>
    <t>25381.000442/2022-63</t>
  </si>
  <si>
    <t>25381.000413/2022-00</t>
  </si>
  <si>
    <t>25067.000353/2022-80</t>
  </si>
  <si>
    <t>25030.000872/2022-65</t>
  </si>
  <si>
    <t>25030.000873/2022-18</t>
  </si>
  <si>
    <t>25030.000924/2022-01</t>
  </si>
  <si>
    <t>25030.000942/2022-85</t>
  </si>
  <si>
    <t>25383.000141/2022-10</t>
  </si>
  <si>
    <t>25030.001023/2021-48</t>
  </si>
  <si>
    <t>25030.000893/2022-81</t>
  </si>
  <si>
    <t>25030.000926/2022-92</t>
  </si>
  <si>
    <t>25030.000904/2022-22</t>
  </si>
  <si>
    <t>25030.000936/2022-28</t>
  </si>
  <si>
    <t>25382.000507/2022-61</t>
  </si>
  <si>
    <t>25382.000517/2022-04</t>
  </si>
  <si>
    <t>25030.0001135/2022-80</t>
  </si>
  <si>
    <t>25383.000363/2022-32</t>
  </si>
  <si>
    <t>25030.001048/2022-22</t>
  </si>
  <si>
    <t>25383.000394/2022-93</t>
  </si>
  <si>
    <t>25383.000364/2022-87</t>
  </si>
  <si>
    <t>25380.003519/2022-67</t>
  </si>
  <si>
    <t>COGEAD</t>
  </si>
  <si>
    <t>25383.000434/2022-05</t>
  </si>
  <si>
    <t>25383.000433/2022-52</t>
  </si>
  <si>
    <t>25381.000034/2022-10</t>
  </si>
  <si>
    <t>25385.000383/2022-93</t>
  </si>
  <si>
    <t>25381.000515/2022-17</t>
  </si>
  <si>
    <t>25381.000505/2022-81</t>
  </si>
  <si>
    <t>25381000508/2022-15</t>
  </si>
  <si>
    <t>25385.000167/2022-48</t>
  </si>
  <si>
    <t>25388.000566/2022-89</t>
  </si>
  <si>
    <t>25381.000532/2022-54</t>
  </si>
  <si>
    <t>25381.000543/2022-34</t>
  </si>
  <si>
    <t>25385.000453/2022-23</t>
  </si>
  <si>
    <t>25030.001044/2022-44</t>
  </si>
  <si>
    <t>25030.001045/2022-99</t>
  </si>
  <si>
    <t>25030001047/2022-88</t>
  </si>
  <si>
    <t>25030.001050/2022-00</t>
  </si>
  <si>
    <t>25030.001179/2022-18</t>
  </si>
  <si>
    <t>25030.001191/2022-14</t>
  </si>
  <si>
    <t>25030.001097/2022-65</t>
  </si>
  <si>
    <t>25030.001228/2022-12</t>
  </si>
  <si>
    <t>25030.001130/2022-57</t>
  </si>
  <si>
    <t>25030.001125/2022-44</t>
  </si>
  <si>
    <t>25030.001247/2022-31</t>
  </si>
  <si>
    <t>25030.001176/2022-76</t>
  </si>
  <si>
    <t>25030.001188/2022-09</t>
  </si>
  <si>
    <t>25030.001209/2022-88</t>
  </si>
  <si>
    <t>25030.001249/2022-20</t>
  </si>
  <si>
    <t>25381.000557/2022-58</t>
  </si>
  <si>
    <t>25383.000490/2022-31</t>
  </si>
  <si>
    <t>25383.000491/2022-86</t>
  </si>
  <si>
    <t>25380.001958/2022-35</t>
  </si>
  <si>
    <t>25030.001279/2022-36</t>
  </si>
  <si>
    <t>25030.001353/2022-14</t>
  </si>
  <si>
    <t>25030.001330/2022-18</t>
  </si>
  <si>
    <t>25030.001331/2022-54</t>
  </si>
  <si>
    <t>25380.002179/2022-57</t>
  </si>
  <si>
    <t>25382.000665/2022-11</t>
  </si>
  <si>
    <t>25380.001743/2022-14</t>
  </si>
  <si>
    <t xml:space="preserve"> VPGDI</t>
  </si>
  <si>
    <t>25028.000255/2022-17</t>
  </si>
  <si>
    <t>25380.004045/2022-71</t>
  </si>
  <si>
    <t xml:space="preserve">Valor Contratado </t>
  </si>
  <si>
    <t>Taxa</t>
  </si>
  <si>
    <t>Valor em Reais</t>
  </si>
  <si>
    <t>CHF 6.000,00</t>
  </si>
  <si>
    <t>CHF 2.200,00</t>
  </si>
  <si>
    <t>$ 6.775,00</t>
  </si>
  <si>
    <t>CEARÁ</t>
  </si>
  <si>
    <t>RONDÔNIA</t>
  </si>
  <si>
    <t>CANAL SAÚDE</t>
  </si>
  <si>
    <r>
      <rPr>
        <sz val="11"/>
        <color rgb="FFFF0000"/>
        <rFont val="Calibri"/>
        <family val="2"/>
        <scheme val="minor"/>
      </rPr>
      <t>OBS</t>
    </r>
    <r>
      <rPr>
        <sz val="8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os embarques que ocorreram por COURIER, o SIEX ficou ciente após a chegada das cargas.</t>
    </r>
  </si>
  <si>
    <r>
      <t>OBS</t>
    </r>
    <r>
      <rPr>
        <b/>
        <vertAlign val="subscript"/>
        <sz val="11"/>
        <color rgb="FF0070C0"/>
        <rFont val="Calibri"/>
        <family val="2"/>
      </rPr>
      <t>3</t>
    </r>
    <r>
      <rPr>
        <b/>
        <sz val="11"/>
        <color rgb="FF0070C0"/>
        <rFont val="Calibri"/>
        <family val="2"/>
      </rPr>
      <t>: o cálculo de dias na alfândega foi pela mediana.</t>
    </r>
  </si>
  <si>
    <t>OBS: as doações tiveram as taxas estimadas para US$/R$ 5,30 o valor total das exportações.</t>
  </si>
  <si>
    <t>CS/PR</t>
  </si>
  <si>
    <t>Pres./PIBSS</t>
  </si>
  <si>
    <t>24/09/22</t>
  </si>
  <si>
    <t>26/09/22</t>
  </si>
  <si>
    <t xml:space="preserve">                                                                                </t>
  </si>
  <si>
    <t xml:space="preserve">EXPORTADO                     </t>
  </si>
  <si>
    <t>15/09/22</t>
  </si>
  <si>
    <t xml:space="preserve">FUNDAÇÃO OSWALDO CRUZ                             </t>
  </si>
  <si>
    <t>27/08/22</t>
  </si>
  <si>
    <t xml:space="preserve">TUBO CONTENDO 0,5 ML DE AMOSTRAS DE SORO SANGUÍNEO HUMANO COM ESPÉCIMES VIRAIS. </t>
  </si>
  <si>
    <t xml:space="preserve">25030.000732/2022-97 </t>
  </si>
  <si>
    <t>18/02/22</t>
  </si>
  <si>
    <t>22/02/22</t>
  </si>
  <si>
    <t>TUBOS PLÁSTICOS CONTÉM MOSQUITOS DA ESPÉCIE ANOPHELES CRUZII MORTOS E CONSERVADO</t>
  </si>
  <si>
    <t>17/01/22</t>
  </si>
  <si>
    <t xml:space="preserve">25030.000017/2022-54 </t>
  </si>
  <si>
    <t>12/06/22</t>
  </si>
  <si>
    <t>15/06/22</t>
  </si>
  <si>
    <t xml:space="preserve">MICROTUBO CONTENDO 150 UL DE AMOSTRAS CERVICOVAGINAL E ANAL COM PAPILOMAVIRUS.  </t>
  </si>
  <si>
    <t>23/12/21</t>
  </si>
  <si>
    <t xml:space="preserve">INSTITUTO OSWALDO CRUZ   </t>
  </si>
  <si>
    <t>OBS: as exportações tiveram as taxas estimadas para US$/R$ 5,30 o valor total das exportações.</t>
  </si>
  <si>
    <t>Valor em R$</t>
  </si>
  <si>
    <t>BIOMED CENTRAL LTD</t>
  </si>
  <si>
    <t>COPYRIGHT CLEARANCE CE</t>
  </si>
  <si>
    <t>DARTMOUTH JOURNAL SER</t>
  </si>
  <si>
    <t>ELSEVIER</t>
  </si>
  <si>
    <t>FRONTIERS MEDIA SA</t>
  </si>
  <si>
    <t>HINDAWI LIMITED</t>
  </si>
  <si>
    <t>INTECH DOO</t>
  </si>
  <si>
    <t>JOHN WILEY &amp; SONS INC.</t>
  </si>
  <si>
    <t>MDPI AG</t>
  </si>
  <si>
    <t>OXFORD UNIVERSITY PRES</t>
  </si>
  <si>
    <t>SPRINGER NATURE AMERIC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</si>
</sst>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0.0000"/>
    <numFmt numFmtId="165" formatCode="&quot;R$&quot;\ #,##0.00"/>
    <numFmt numFmtId="166" formatCode="0.00000"/>
    <numFmt numFmtId="167" formatCode="0.000"/>
    <numFmt numFmtId="169" formatCode="_-[$R$-416]\ * #,##0.00_-;\-[$R$-416]\ * #,##0.00_-;_-[$R$-416]\ * &quot;-&quot;??_-;_-@_-"/>
    <numFmt numFmtId="170" formatCode="_-[$€-2]\ * #,##0.00_-;\-[$€-2]\ * #,##0.00_-;_-[$€-2]\ * &quot;-&quot;??_-;_-@_-"/>
    <numFmt numFmtId="171" formatCode="_-[$$-409]* #,##0.00_ ;_-[$$-409]* \-#,##0.00\ ;_-[$$-409]* &quot;-&quot;??_ ;_-@_ "/>
    <numFmt numFmtId="172" formatCode="#,##0.00\ [$CHF]"/>
    <numFmt numFmtId="173" formatCode="_-[$GBP]\ * #,##0.00_-;\-[$GBP]\ * #,##0.00_-;_-[$GBP]\ * &quot;-&quot;??_-;_-@_-"/>
    <numFmt numFmtId="174" formatCode="_-[$CHF]\ * #,##0.00_-;\-[$CHF]\ * #,##0.00_-;_-[$CHF]\ * &quot;-&quot;??_-;_-@_-"/>
    <numFmt numFmtId="175" formatCode="[$$-540A]#,##0.00"/>
    <numFmt numFmtId="176" formatCode="[$CHF]\ #,##0.00"/>
    <numFmt numFmtId="177" formatCode="[$EUR]\ #,##0.00"/>
    <numFmt numFmtId="178" formatCode="[$GBP]\ #,##0.00"/>
    <numFmt numFmtId="179" formatCode="[$CHF]\ #,##0.00;\-[$CHF]\ #,##0.00"/>
    <numFmt numFmtId="180" formatCode="_-[$EUR]\ * #,##0.00_-;\-[$EUR]\ * #,##0.00_-;_-[$EUR]\ * &quot;-&quot;??_-;_-@_-"/>
    <numFmt numFmtId="181" formatCode="[$EUR]\ #,##0.00;\-[$EUR]\ #,##0.00"/>
    <numFmt numFmtId="185" formatCode="#,##0.000"/>
    <numFmt numFmtId="188" formatCode="#,##0.00000"/>
  </numFmts>
  <fonts count="3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0000"/>
      <name val="Times New Roman"/>
      <family val="1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000000"/>
      <name val="Calibri"/>
      <family val="2"/>
      <charset val="204"/>
    </font>
    <font>
      <b/>
      <sz val="7"/>
      <color rgb="FFFF0000"/>
      <name val="Arial"/>
      <family val="2"/>
    </font>
    <font>
      <b/>
      <sz val="8"/>
      <color rgb="FF002060"/>
      <name val="Arial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</font>
    <font>
      <b/>
      <sz val="10"/>
      <color rgb="FFC00000"/>
      <name val="Arial"/>
      <family val="2"/>
    </font>
    <font>
      <sz val="8"/>
      <color rgb="FFFF0000"/>
      <name val="Calibri"/>
      <family val="2"/>
      <scheme val="minor"/>
    </font>
    <font>
      <b/>
      <sz val="11"/>
      <color rgb="FF0070C0"/>
      <name val="Calibri"/>
      <family val="2"/>
    </font>
    <font>
      <b/>
      <vertAlign val="subscript"/>
      <sz val="11"/>
      <color rgb="FF0070C0"/>
      <name val="Calibri"/>
      <family val="2"/>
    </font>
    <font>
      <sz val="10"/>
      <color rgb="FFC00000"/>
      <name val="Arial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4" fontId="32" fillId="0" borderId="0" applyFont="0" applyFill="0" applyBorder="0" applyAlignment="0" applyProtection="0"/>
  </cellStyleXfs>
  <cellXfs count="30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2" fontId="4" fillId="0" borderId="2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0" fontId="8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4" fontId="19" fillId="6" borderId="4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164" fontId="22" fillId="6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/>
    </xf>
    <xf numFmtId="164" fontId="22" fillId="6" borderId="6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1" fontId="23" fillId="4" borderId="4" xfId="0" applyNumberFormat="1" applyFont="1" applyFill="1" applyBorder="1" applyAlignment="1">
      <alignment horizontal="center" vertical="center" wrapText="1"/>
    </xf>
    <xf numFmtId="1" fontId="23" fillId="4" borderId="12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29" fillId="2" borderId="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164" fontId="22" fillId="6" borderId="5" xfId="0" applyNumberFormat="1" applyFont="1" applyFill="1" applyBorder="1" applyAlignment="1">
      <alignment horizontal="center" vertical="center" wrapText="1"/>
    </xf>
    <xf numFmtId="164" fontId="22" fillId="6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5" fontId="0" fillId="0" borderId="0" xfId="0" applyNumberFormat="1"/>
    <xf numFmtId="14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19" fillId="6" borderId="4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22" fillId="6" borderId="22" xfId="0" applyNumberFormat="1" applyFont="1" applyFill="1" applyBorder="1" applyAlignment="1">
      <alignment horizontal="center" vertical="center" wrapText="1"/>
    </xf>
    <xf numFmtId="165" fontId="22" fillId="6" borderId="23" xfId="0" applyNumberFormat="1" applyFont="1" applyFill="1" applyBorder="1" applyAlignment="1">
      <alignment horizontal="center" vertical="center" wrapText="1"/>
    </xf>
    <xf numFmtId="165" fontId="22" fillId="6" borderId="24" xfId="0" applyNumberFormat="1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/>
    </xf>
    <xf numFmtId="164" fontId="22" fillId="6" borderId="3" xfId="0" applyNumberFormat="1" applyFont="1" applyFill="1" applyBorder="1" applyAlignment="1">
      <alignment horizontal="center" vertical="center" wrapText="1"/>
    </xf>
    <xf numFmtId="44" fontId="22" fillId="6" borderId="3" xfId="0" applyNumberFormat="1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165" fontId="18" fillId="5" borderId="10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165" fontId="18" fillId="4" borderId="10" xfId="0" applyNumberFormat="1" applyFont="1" applyFill="1" applyBorder="1" applyAlignment="1">
      <alignment horizontal="center" vertical="center"/>
    </xf>
    <xf numFmtId="4" fontId="18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2" fontId="0" fillId="0" borderId="4" xfId="0" applyNumberFormat="1" applyBorder="1" applyAlignment="1">
      <alignment horizontal="center" vertical="center" wrapText="1"/>
    </xf>
    <xf numFmtId="16" fontId="0" fillId="0" borderId="4" xfId="0" applyNumberForma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/>
    </xf>
    <xf numFmtId="164" fontId="22" fillId="6" borderId="25" xfId="0" applyNumberFormat="1" applyFont="1" applyFill="1" applyBorder="1" applyAlignment="1">
      <alignment horizontal="center" vertical="center" wrapText="1"/>
    </xf>
    <xf numFmtId="44" fontId="22" fillId="6" borderId="25" xfId="0" applyNumberFormat="1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4" borderId="4" xfId="0" applyFont="1" applyFill="1" applyBorder="1" applyAlignment="1">
      <alignment horizontal="center" vertical="center" wrapText="1"/>
    </xf>
    <xf numFmtId="165" fontId="13" fillId="4" borderId="4" xfId="0" applyNumberFormat="1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4" fontId="18" fillId="4" borderId="10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1" fillId="3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7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7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34" fillId="3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9" fontId="1" fillId="0" borderId="4" xfId="1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 wrapText="1"/>
    </xf>
    <xf numFmtId="171" fontId="1" fillId="0" borderId="4" xfId="1" applyNumberFormat="1" applyFont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5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177" fontId="1" fillId="0" borderId="4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177" fontId="1" fillId="0" borderId="0" xfId="0" applyNumberFormat="1" applyFont="1"/>
    <xf numFmtId="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/>
    </xf>
    <xf numFmtId="171" fontId="1" fillId="3" borderId="4" xfId="0" applyNumberFormat="1" applyFont="1" applyFill="1" applyBorder="1" applyAlignment="1">
      <alignment horizontal="center" vertical="center" wrapText="1"/>
    </xf>
    <xf numFmtId="179" fontId="1" fillId="0" borderId="4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181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165" fontId="33" fillId="0" borderId="0" xfId="0" applyNumberFormat="1" applyFont="1"/>
    <xf numFmtId="7" fontId="1" fillId="0" borderId="0" xfId="0" applyNumberFormat="1" applyFont="1" applyBorder="1" applyAlignment="1">
      <alignment horizontal="right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185" fontId="35" fillId="0" borderId="4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right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4" fontId="30" fillId="4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85" fontId="0" fillId="0" borderId="4" xfId="0" applyNumberForma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4" fontId="18" fillId="4" borderId="4" xfId="0" applyNumberFormat="1" applyFont="1" applyFill="1" applyBorder="1" applyAlignment="1">
      <alignment horizontal="right" vertical="center"/>
    </xf>
    <xf numFmtId="2" fontId="0" fillId="0" borderId="4" xfId="0" applyNumberForma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165" fontId="16" fillId="3" borderId="4" xfId="0" applyNumberFormat="1" applyFont="1" applyFill="1" applyBorder="1" applyAlignment="1">
      <alignment horizontal="center" vertical="center"/>
    </xf>
    <xf numFmtId="165" fontId="36" fillId="0" borderId="4" xfId="0" applyNumberFormat="1" applyFont="1" applyBorder="1" applyAlignment="1">
      <alignment horizontal="center" vertical="center" wrapText="1"/>
    </xf>
    <xf numFmtId="165" fontId="36" fillId="0" borderId="4" xfId="0" applyNumberFormat="1" applyFont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18" fillId="4" borderId="4" xfId="0" applyNumberFormat="1" applyFont="1" applyFill="1" applyBorder="1" applyAlignment="1">
      <alignment horizontal="right" vertical="center"/>
    </xf>
    <xf numFmtId="165" fontId="18" fillId="4" borderId="4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AADB-5826-4AD5-8439-357ACA9CD9AF}">
  <dimension ref="A1:H248"/>
  <sheetViews>
    <sheetView topLeftCell="A235" workbookViewId="0">
      <selection activeCell="B237" sqref="B237"/>
    </sheetView>
  </sheetViews>
  <sheetFormatPr defaultColWidth="31.7109375" defaultRowHeight="15" x14ac:dyDescent="0.25"/>
  <cols>
    <col min="1" max="1" width="32.85546875" style="229" bestFit="1" customWidth="1"/>
    <col min="2" max="2" width="13.42578125" style="229" customWidth="1"/>
    <col min="3" max="3" width="22.140625" style="229" bestFit="1" customWidth="1"/>
    <col min="4" max="4" width="19.140625" style="229" bestFit="1" customWidth="1"/>
    <col min="5" max="5" width="15" style="229" bestFit="1" customWidth="1"/>
    <col min="6" max="6" width="24.140625" style="229" bestFit="1" customWidth="1"/>
    <col min="7" max="7" width="20.85546875" style="265" bestFit="1" customWidth="1"/>
    <col min="8" max="16384" width="31.7109375" style="229"/>
  </cols>
  <sheetData>
    <row r="1" spans="1:7" ht="45" x14ac:dyDescent="0.25">
      <c r="A1" s="24" t="s">
        <v>975</v>
      </c>
      <c r="B1" s="24" t="s">
        <v>976</v>
      </c>
      <c r="C1" s="24" t="s">
        <v>977</v>
      </c>
      <c r="D1" s="24" t="s">
        <v>2214</v>
      </c>
      <c r="E1" s="24" t="s">
        <v>2215</v>
      </c>
      <c r="F1" s="24" t="s">
        <v>2216</v>
      </c>
      <c r="G1" s="228" t="s">
        <v>978</v>
      </c>
    </row>
    <row r="2" spans="1:7" x14ac:dyDescent="0.25">
      <c r="A2" s="230" t="s">
        <v>1969</v>
      </c>
      <c r="B2" s="230" t="s">
        <v>147</v>
      </c>
      <c r="C2" s="231" t="s">
        <v>1961</v>
      </c>
      <c r="D2" s="232">
        <v>1005</v>
      </c>
      <c r="E2" s="233">
        <v>6.1284999999999998</v>
      </c>
      <c r="F2" s="234">
        <f>D2*E2</f>
        <v>6159.1424999999999</v>
      </c>
      <c r="G2" s="235">
        <v>110</v>
      </c>
    </row>
    <row r="3" spans="1:7" x14ac:dyDescent="0.25">
      <c r="A3" s="233" t="s">
        <v>1970</v>
      </c>
      <c r="B3" s="233" t="s">
        <v>147</v>
      </c>
      <c r="C3" s="233" t="s">
        <v>1962</v>
      </c>
      <c r="D3" s="236">
        <v>800</v>
      </c>
      <c r="E3" s="233">
        <v>5.6755000000000004</v>
      </c>
      <c r="F3" s="234">
        <f>D3*E3</f>
        <v>4540.4000000000005</v>
      </c>
      <c r="G3" s="235">
        <f>F3*2%*20%</f>
        <v>18.161600000000004</v>
      </c>
    </row>
    <row r="4" spans="1:7" x14ac:dyDescent="0.25">
      <c r="A4" s="233" t="s">
        <v>1971</v>
      </c>
      <c r="B4" s="233" t="s">
        <v>147</v>
      </c>
      <c r="C4" s="233" t="s">
        <v>1962</v>
      </c>
      <c r="D4" s="236">
        <v>3340</v>
      </c>
      <c r="E4" s="233">
        <v>5.6755000000000004</v>
      </c>
      <c r="F4" s="234">
        <f>D4*E4</f>
        <v>18956.170000000002</v>
      </c>
      <c r="G4" s="235">
        <f>F4*2%*20%</f>
        <v>75.824680000000015</v>
      </c>
    </row>
    <row r="5" spans="1:7" x14ac:dyDescent="0.25">
      <c r="A5" s="233" t="s">
        <v>1972</v>
      </c>
      <c r="B5" s="233" t="s">
        <v>1973</v>
      </c>
      <c r="C5" s="233" t="s">
        <v>1962</v>
      </c>
      <c r="D5" s="236">
        <v>2230</v>
      </c>
      <c r="E5" s="233">
        <v>5.1429999999999998</v>
      </c>
      <c r="F5" s="234">
        <f>D5*E5</f>
        <v>11468.89</v>
      </c>
      <c r="G5" s="235">
        <f t="shared" ref="G5:G20" si="0">F5*2%*20%</f>
        <v>45.87556</v>
      </c>
    </row>
    <row r="6" spans="1:7" x14ac:dyDescent="0.25">
      <c r="A6" s="230" t="s">
        <v>1974</v>
      </c>
      <c r="B6" s="230" t="s">
        <v>259</v>
      </c>
      <c r="C6" s="230" t="s">
        <v>1961</v>
      </c>
      <c r="D6" s="236">
        <v>295000</v>
      </c>
      <c r="E6" s="233">
        <v>5.5426000000000002</v>
      </c>
      <c r="F6" s="234">
        <f>D6*E6</f>
        <v>1635067</v>
      </c>
      <c r="G6" s="235">
        <f t="shared" si="0"/>
        <v>6540.268</v>
      </c>
    </row>
    <row r="7" spans="1:7" x14ac:dyDescent="0.25">
      <c r="A7" s="230" t="s">
        <v>1975</v>
      </c>
      <c r="B7" s="230" t="s">
        <v>259</v>
      </c>
      <c r="C7" s="230" t="s">
        <v>1962</v>
      </c>
      <c r="D7" s="236">
        <v>50</v>
      </c>
      <c r="E7" s="237">
        <v>5.3250000000000002</v>
      </c>
      <c r="F7" s="234">
        <v>266.25</v>
      </c>
      <c r="G7" s="235">
        <f t="shared" si="0"/>
        <v>1.0650000000000002</v>
      </c>
    </row>
    <row r="8" spans="1:7" x14ac:dyDescent="0.25">
      <c r="A8" s="230" t="s">
        <v>1976</v>
      </c>
      <c r="B8" s="230" t="s">
        <v>259</v>
      </c>
      <c r="C8" s="230" t="s">
        <v>1962</v>
      </c>
      <c r="D8" s="236">
        <v>1475</v>
      </c>
      <c r="E8" s="237">
        <v>5.3250000000000002</v>
      </c>
      <c r="F8" s="234">
        <v>7854.38</v>
      </c>
      <c r="G8" s="235">
        <f t="shared" si="0"/>
        <v>31.417520000000003</v>
      </c>
    </row>
    <row r="9" spans="1:7" x14ac:dyDescent="0.25">
      <c r="A9" s="238" t="s">
        <v>1977</v>
      </c>
      <c r="B9" s="230" t="s">
        <v>259</v>
      </c>
      <c r="C9" s="230" t="s">
        <v>1962</v>
      </c>
      <c r="D9" s="236">
        <v>2465</v>
      </c>
      <c r="E9" s="237">
        <v>5.3250000000000002</v>
      </c>
      <c r="F9" s="234">
        <v>13126.13</v>
      </c>
      <c r="G9" s="235">
        <f t="shared" si="0"/>
        <v>52.504520000000007</v>
      </c>
    </row>
    <row r="10" spans="1:7" x14ac:dyDescent="0.25">
      <c r="A10" s="230" t="s">
        <v>1978</v>
      </c>
      <c r="B10" s="230" t="s">
        <v>259</v>
      </c>
      <c r="C10" s="230" t="s">
        <v>1962</v>
      </c>
      <c r="D10" s="236">
        <v>1950</v>
      </c>
      <c r="E10" s="237">
        <v>5.3250000000000002</v>
      </c>
      <c r="F10" s="234">
        <v>10383.75</v>
      </c>
      <c r="G10" s="235">
        <f t="shared" si="0"/>
        <v>41.535000000000004</v>
      </c>
    </row>
    <row r="11" spans="1:7" x14ac:dyDescent="0.25">
      <c r="A11" s="230" t="s">
        <v>1979</v>
      </c>
      <c r="B11" s="230" t="s">
        <v>147</v>
      </c>
      <c r="C11" s="230" t="s">
        <v>1962</v>
      </c>
      <c r="D11" s="232">
        <v>120</v>
      </c>
      <c r="E11" s="239">
        <v>6.12</v>
      </c>
      <c r="F11" s="234">
        <v>734.4</v>
      </c>
      <c r="G11" s="235">
        <f t="shared" si="0"/>
        <v>2.9376000000000002</v>
      </c>
    </row>
    <row r="12" spans="1:7" x14ac:dyDescent="0.25">
      <c r="A12" s="230" t="s">
        <v>1980</v>
      </c>
      <c r="B12" s="230" t="s">
        <v>147</v>
      </c>
      <c r="C12" s="231" t="s">
        <v>1962</v>
      </c>
      <c r="D12" s="236">
        <v>975</v>
      </c>
      <c r="E12" s="237">
        <v>5.3550000000000004</v>
      </c>
      <c r="F12" s="234">
        <v>5221.13</v>
      </c>
      <c r="G12" s="235">
        <f t="shared" si="0"/>
        <v>20.884520000000002</v>
      </c>
    </row>
    <row r="13" spans="1:7" x14ac:dyDescent="0.25">
      <c r="A13" s="230" t="s">
        <v>1981</v>
      </c>
      <c r="B13" s="230" t="s">
        <v>147</v>
      </c>
      <c r="C13" s="230" t="s">
        <v>1962</v>
      </c>
      <c r="D13" s="236">
        <v>13020</v>
      </c>
      <c r="E13" s="233">
        <v>5.3414999999999999</v>
      </c>
      <c r="F13" s="234">
        <f>D13*E13</f>
        <v>69546.33</v>
      </c>
      <c r="G13" s="235">
        <f t="shared" si="0"/>
        <v>278.18531999999999</v>
      </c>
    </row>
    <row r="14" spans="1:7" x14ac:dyDescent="0.25">
      <c r="A14" s="230" t="s">
        <v>1982</v>
      </c>
      <c r="B14" s="230" t="s">
        <v>147</v>
      </c>
      <c r="C14" s="230" t="s">
        <v>1962</v>
      </c>
      <c r="D14" s="236">
        <v>1840</v>
      </c>
      <c r="E14" s="233">
        <v>5.3414999999999999</v>
      </c>
      <c r="F14" s="234">
        <f>D14*E14</f>
        <v>9828.36</v>
      </c>
      <c r="G14" s="235">
        <f t="shared" si="0"/>
        <v>39.313440000000007</v>
      </c>
    </row>
    <row r="15" spans="1:7" x14ac:dyDescent="0.25">
      <c r="A15" s="230" t="s">
        <v>1983</v>
      </c>
      <c r="B15" s="230" t="s">
        <v>147</v>
      </c>
      <c r="C15" s="230" t="s">
        <v>1962</v>
      </c>
      <c r="D15" s="236">
        <v>3980</v>
      </c>
      <c r="E15" s="237">
        <v>5.3550000000000004</v>
      </c>
      <c r="F15" s="234">
        <v>21312.9</v>
      </c>
      <c r="G15" s="235">
        <f t="shared" si="0"/>
        <v>85.25160000000001</v>
      </c>
    </row>
    <row r="16" spans="1:7" x14ac:dyDescent="0.25">
      <c r="A16" s="238" t="s">
        <v>1984</v>
      </c>
      <c r="B16" s="230" t="s">
        <v>259</v>
      </c>
      <c r="C16" s="230" t="s">
        <v>1962</v>
      </c>
      <c r="D16" s="236">
        <v>2950</v>
      </c>
      <c r="E16" s="237">
        <v>5.3250000000000002</v>
      </c>
      <c r="F16" s="234">
        <v>15708.75</v>
      </c>
      <c r="G16" s="235">
        <f t="shared" si="0"/>
        <v>62.835000000000008</v>
      </c>
    </row>
    <row r="17" spans="1:7" x14ac:dyDescent="0.25">
      <c r="A17" s="240" t="s">
        <v>1985</v>
      </c>
      <c r="B17" s="230" t="s">
        <v>147</v>
      </c>
      <c r="C17" s="230" t="s">
        <v>1962</v>
      </c>
      <c r="D17" s="269" t="s">
        <v>2217</v>
      </c>
      <c r="E17" s="237">
        <v>5.8079999999999998</v>
      </c>
      <c r="F17" s="234">
        <v>34993.199999999997</v>
      </c>
      <c r="G17" s="235">
        <f t="shared" si="0"/>
        <v>139.97279999999998</v>
      </c>
    </row>
    <row r="18" spans="1:7" x14ac:dyDescent="0.25">
      <c r="A18" s="230" t="s">
        <v>1986</v>
      </c>
      <c r="B18" s="230" t="s">
        <v>355</v>
      </c>
      <c r="C18" s="230" t="s">
        <v>1961</v>
      </c>
      <c r="D18" s="232">
        <v>1265.45</v>
      </c>
      <c r="E18" s="233">
        <v>5.3414999999999999</v>
      </c>
      <c r="F18" s="234">
        <f>D18*E18</f>
        <v>6759.401175</v>
      </c>
      <c r="G18" s="235">
        <f t="shared" si="0"/>
        <v>27.037604700000003</v>
      </c>
    </row>
    <row r="19" spans="1:7" x14ac:dyDescent="0.25">
      <c r="A19" s="230" t="s">
        <v>1987</v>
      </c>
      <c r="B19" s="230" t="s">
        <v>147</v>
      </c>
      <c r="C19" s="231" t="s">
        <v>1962</v>
      </c>
      <c r="D19" s="236">
        <v>5247</v>
      </c>
      <c r="E19" s="241">
        <v>5.32</v>
      </c>
      <c r="F19" s="234">
        <f>D19*E19</f>
        <v>27914.04</v>
      </c>
      <c r="G19" s="235">
        <f t="shared" si="0"/>
        <v>111.65616</v>
      </c>
    </row>
    <row r="20" spans="1:7" x14ac:dyDescent="0.25">
      <c r="A20" s="230" t="s">
        <v>1988</v>
      </c>
      <c r="B20" s="230" t="s">
        <v>2221</v>
      </c>
      <c r="C20" s="230" t="s">
        <v>991</v>
      </c>
      <c r="D20" s="236">
        <v>21079.88</v>
      </c>
      <c r="E20" s="233">
        <v>2.028</v>
      </c>
      <c r="F20" s="234">
        <f>D20*E20</f>
        <v>42749.996640000005</v>
      </c>
      <c r="G20" s="235">
        <f t="shared" si="0"/>
        <v>170.99998656000002</v>
      </c>
    </row>
    <row r="21" spans="1:7" x14ac:dyDescent="0.25">
      <c r="A21" s="230" t="s">
        <v>1988</v>
      </c>
      <c r="B21" s="230" t="s">
        <v>2221</v>
      </c>
      <c r="C21" s="230" t="s">
        <v>991</v>
      </c>
      <c r="D21" s="236">
        <v>21079.88</v>
      </c>
      <c r="E21" s="233">
        <v>2.028</v>
      </c>
      <c r="F21" s="234">
        <f>D21*E21</f>
        <v>42749.996640000005</v>
      </c>
      <c r="G21" s="235">
        <f>F21*2%*20%</f>
        <v>170.99998656000002</v>
      </c>
    </row>
    <row r="22" spans="1:7" x14ac:dyDescent="0.25">
      <c r="A22" s="230" t="s">
        <v>1989</v>
      </c>
      <c r="B22" s="230" t="s">
        <v>355</v>
      </c>
      <c r="C22" s="230" t="s">
        <v>1962</v>
      </c>
      <c r="D22" s="236">
        <v>1110</v>
      </c>
      <c r="E22" s="239">
        <v>5.2314999999999996</v>
      </c>
      <c r="F22" s="234">
        <v>5806.97</v>
      </c>
      <c r="G22" s="235">
        <f>F22*2%*20%</f>
        <v>23.227880000000003</v>
      </c>
    </row>
    <row r="23" spans="1:7" x14ac:dyDescent="0.25">
      <c r="A23" s="238" t="s">
        <v>1990</v>
      </c>
      <c r="B23" s="230" t="s">
        <v>259</v>
      </c>
      <c r="C23" s="230" t="s">
        <v>1962</v>
      </c>
      <c r="D23" s="236">
        <v>1770</v>
      </c>
      <c r="E23" s="241">
        <v>5.1779999999999999</v>
      </c>
      <c r="F23" s="234">
        <f>D23*E23</f>
        <v>9165.06</v>
      </c>
      <c r="G23" s="235">
        <f t="shared" ref="G23:G32" si="1">F23*2%*20%</f>
        <v>36.660240000000002</v>
      </c>
    </row>
    <row r="24" spans="1:7" x14ac:dyDescent="0.25">
      <c r="A24" s="230" t="s">
        <v>1991</v>
      </c>
      <c r="B24" s="230" t="s">
        <v>147</v>
      </c>
      <c r="C24" s="230" t="s">
        <v>1962</v>
      </c>
      <c r="D24" s="236">
        <v>1400</v>
      </c>
      <c r="E24" s="239">
        <v>5.2134999999999998</v>
      </c>
      <c r="F24" s="234">
        <v>7298.9</v>
      </c>
      <c r="G24" s="235">
        <f t="shared" si="1"/>
        <v>29.195600000000002</v>
      </c>
    </row>
    <row r="25" spans="1:7" x14ac:dyDescent="0.25">
      <c r="A25" s="230" t="s">
        <v>1992</v>
      </c>
      <c r="B25" s="230" t="s">
        <v>147</v>
      </c>
      <c r="C25" s="230" t="s">
        <v>1962</v>
      </c>
      <c r="D25" s="236">
        <v>2000</v>
      </c>
      <c r="E25" s="241">
        <v>4.7409999999999997</v>
      </c>
      <c r="F25" s="234">
        <f>D25*E25</f>
        <v>9482</v>
      </c>
      <c r="G25" s="235">
        <f t="shared" si="1"/>
        <v>37.928000000000004</v>
      </c>
    </row>
    <row r="26" spans="1:7" x14ac:dyDescent="0.25">
      <c r="A26" s="230" t="s">
        <v>1993</v>
      </c>
      <c r="B26" s="230" t="s">
        <v>147</v>
      </c>
      <c r="C26" s="231" t="s">
        <v>1962</v>
      </c>
      <c r="D26" s="236">
        <v>1000</v>
      </c>
      <c r="E26" s="241">
        <v>4.7409999999999997</v>
      </c>
      <c r="F26" s="234">
        <f>D26*E26</f>
        <v>4741</v>
      </c>
      <c r="G26" s="235">
        <f t="shared" si="1"/>
        <v>18.964000000000002</v>
      </c>
    </row>
    <row r="27" spans="1:7" x14ac:dyDescent="0.25">
      <c r="A27" s="230" t="s">
        <v>1994</v>
      </c>
      <c r="B27" s="230" t="s">
        <v>147</v>
      </c>
      <c r="C27" s="230" t="s">
        <v>1962</v>
      </c>
      <c r="D27" s="236">
        <v>2855</v>
      </c>
      <c r="E27" s="241">
        <v>4.7409999999999997</v>
      </c>
      <c r="F27" s="234">
        <f>D27*E27</f>
        <v>13535.554999999998</v>
      </c>
      <c r="G27" s="235">
        <f t="shared" si="1"/>
        <v>54.142220000000002</v>
      </c>
    </row>
    <row r="28" spans="1:7" x14ac:dyDescent="0.25">
      <c r="A28" s="230" t="s">
        <v>1995</v>
      </c>
      <c r="B28" s="230" t="s">
        <v>147</v>
      </c>
      <c r="C28" s="230" t="s">
        <v>1962</v>
      </c>
      <c r="D28" s="236">
        <v>10537.5</v>
      </c>
      <c r="E28" s="237">
        <v>4.7229999999999999</v>
      </c>
      <c r="F28" s="234">
        <v>42.15</v>
      </c>
      <c r="G28" s="235">
        <f t="shared" si="1"/>
        <v>0.1686</v>
      </c>
    </row>
    <row r="29" spans="1:7" x14ac:dyDescent="0.25">
      <c r="A29" s="230" t="s">
        <v>1996</v>
      </c>
      <c r="B29" s="230" t="s">
        <v>147</v>
      </c>
      <c r="C29" s="230" t="s">
        <v>1962</v>
      </c>
      <c r="D29" s="236">
        <v>5230</v>
      </c>
      <c r="E29" s="237">
        <v>4.7229999999999999</v>
      </c>
      <c r="F29" s="234">
        <v>22</v>
      </c>
      <c r="G29" s="235">
        <f t="shared" si="1"/>
        <v>8.8000000000000009E-2</v>
      </c>
    </row>
    <row r="30" spans="1:7" x14ac:dyDescent="0.25">
      <c r="A30" s="233" t="s">
        <v>1997</v>
      </c>
      <c r="B30" s="233" t="s">
        <v>1249</v>
      </c>
      <c r="C30" s="233" t="s">
        <v>1961</v>
      </c>
      <c r="D30" s="236">
        <v>12200</v>
      </c>
      <c r="E30" s="233">
        <v>5.0890000000000004</v>
      </c>
      <c r="F30" s="234">
        <f>D30*E30</f>
        <v>62085.8</v>
      </c>
      <c r="G30" s="235">
        <f t="shared" si="1"/>
        <v>248.34320000000002</v>
      </c>
    </row>
    <row r="31" spans="1:7" x14ac:dyDescent="0.25">
      <c r="A31" s="233" t="s">
        <v>1998</v>
      </c>
      <c r="B31" s="233" t="s">
        <v>259</v>
      </c>
      <c r="C31" s="233" t="s">
        <v>1962</v>
      </c>
      <c r="D31" s="236">
        <v>2065</v>
      </c>
      <c r="E31" s="233">
        <v>5.024</v>
      </c>
      <c r="F31" s="234">
        <v>10374.56</v>
      </c>
      <c r="G31" s="235">
        <f t="shared" si="1"/>
        <v>41.498240000000003</v>
      </c>
    </row>
    <row r="32" spans="1:7" x14ac:dyDescent="0.25">
      <c r="A32" s="233" t="s">
        <v>1999</v>
      </c>
      <c r="B32" s="233" t="s">
        <v>2000</v>
      </c>
      <c r="C32" s="233" t="s">
        <v>1962</v>
      </c>
      <c r="D32" s="236">
        <v>2950</v>
      </c>
      <c r="E32" s="233">
        <v>5.077</v>
      </c>
      <c r="F32" s="234">
        <f>D32*E32</f>
        <v>14977.15</v>
      </c>
      <c r="G32" s="235">
        <f t="shared" si="1"/>
        <v>59.908600000000007</v>
      </c>
    </row>
    <row r="33" spans="1:7" x14ac:dyDescent="0.25">
      <c r="A33" s="233" t="s">
        <v>2001</v>
      </c>
      <c r="B33" s="233" t="s">
        <v>259</v>
      </c>
      <c r="C33" s="233" t="s">
        <v>1962</v>
      </c>
      <c r="D33" s="236">
        <v>2665</v>
      </c>
      <c r="E33" s="239">
        <v>5.1074999999999999</v>
      </c>
      <c r="F33" s="242">
        <v>13611.49</v>
      </c>
      <c r="G33" s="235">
        <f>F33*2%*20%</f>
        <v>54.445960000000007</v>
      </c>
    </row>
    <row r="34" spans="1:7" x14ac:dyDescent="0.25">
      <c r="A34" s="233" t="s">
        <v>2002</v>
      </c>
      <c r="B34" s="233" t="s">
        <v>2220</v>
      </c>
      <c r="C34" s="233" t="s">
        <v>1961</v>
      </c>
      <c r="D34" s="236">
        <v>92500</v>
      </c>
      <c r="E34" s="233">
        <v>5.0609999999999999</v>
      </c>
      <c r="F34" s="234">
        <f>D34*E34</f>
        <v>468142.5</v>
      </c>
      <c r="G34" s="235">
        <f>F34*2%*20%</f>
        <v>1872.5700000000002</v>
      </c>
    </row>
    <row r="35" spans="1:7" x14ac:dyDescent="0.25">
      <c r="A35" s="243" t="s">
        <v>2003</v>
      </c>
      <c r="B35" s="233" t="s">
        <v>259</v>
      </c>
      <c r="C35" s="233" t="s">
        <v>1962</v>
      </c>
      <c r="D35" s="236">
        <v>2950</v>
      </c>
      <c r="E35" s="239">
        <v>5.0585000000000004</v>
      </c>
      <c r="F35" s="234">
        <v>14922.58</v>
      </c>
      <c r="G35" s="235">
        <f t="shared" ref="G35:G46" si="2">F35*2%*20%</f>
        <v>59.69032</v>
      </c>
    </row>
    <row r="36" spans="1:7" x14ac:dyDescent="0.25">
      <c r="A36" s="243" t="s">
        <v>2004</v>
      </c>
      <c r="B36" s="233" t="s">
        <v>2220</v>
      </c>
      <c r="C36" s="233" t="s">
        <v>1961</v>
      </c>
      <c r="D36" s="232">
        <v>47572.81</v>
      </c>
      <c r="E36" s="241">
        <v>5.5979999999999999</v>
      </c>
      <c r="F36" s="234">
        <f>D36*E36</f>
        <v>266312.59038000001</v>
      </c>
      <c r="G36" s="235">
        <f t="shared" si="2"/>
        <v>1065.2503615200001</v>
      </c>
    </row>
    <row r="37" spans="1:7" x14ac:dyDescent="0.25">
      <c r="A37" s="233" t="s">
        <v>2005</v>
      </c>
      <c r="B37" s="233" t="s">
        <v>259</v>
      </c>
      <c r="C37" s="233" t="s">
        <v>1962</v>
      </c>
      <c r="D37" s="244" t="s">
        <v>2218</v>
      </c>
      <c r="E37" s="239">
        <v>5.4480000000000004</v>
      </c>
      <c r="F37" s="234">
        <v>12121.8</v>
      </c>
      <c r="G37" s="235">
        <f t="shared" si="2"/>
        <v>48.487200000000001</v>
      </c>
    </row>
    <row r="38" spans="1:7" x14ac:dyDescent="0.25">
      <c r="A38" s="233" t="s">
        <v>2006</v>
      </c>
      <c r="B38" s="233" t="s">
        <v>1973</v>
      </c>
      <c r="C38" s="233" t="s">
        <v>1962</v>
      </c>
      <c r="D38" s="245">
        <v>2337.2800000000002</v>
      </c>
      <c r="E38" s="237">
        <v>4.8479999999999999</v>
      </c>
      <c r="F38" s="234">
        <f t="shared" ref="F38:F52" si="3">D38*E38</f>
        <v>11331.133440000001</v>
      </c>
      <c r="G38" s="235">
        <f t="shared" si="2"/>
        <v>45.324533760000008</v>
      </c>
    </row>
    <row r="39" spans="1:7" x14ac:dyDescent="0.25">
      <c r="A39" s="233" t="s">
        <v>2007</v>
      </c>
      <c r="B39" s="233" t="s">
        <v>2000</v>
      </c>
      <c r="C39" s="233" t="s">
        <v>1962</v>
      </c>
      <c r="D39" s="236">
        <v>1017.5</v>
      </c>
      <c r="E39" s="241">
        <v>5.1440000000000001</v>
      </c>
      <c r="F39" s="234">
        <f t="shared" si="3"/>
        <v>5234.0200000000004</v>
      </c>
      <c r="G39" s="235">
        <f t="shared" si="2"/>
        <v>20.936080000000004</v>
      </c>
    </row>
    <row r="40" spans="1:7" x14ac:dyDescent="0.25">
      <c r="A40" s="233" t="s">
        <v>2008</v>
      </c>
      <c r="B40" s="233" t="s">
        <v>1</v>
      </c>
      <c r="C40" s="233" t="s">
        <v>1963</v>
      </c>
      <c r="D40" s="232">
        <v>1080</v>
      </c>
      <c r="E40" s="233">
        <v>5.657</v>
      </c>
      <c r="F40" s="234">
        <f t="shared" si="3"/>
        <v>6109.56</v>
      </c>
      <c r="G40" s="235">
        <f t="shared" si="2"/>
        <v>24.438240000000004</v>
      </c>
    </row>
    <row r="41" spans="1:7" x14ac:dyDescent="0.25">
      <c r="A41" s="233" t="s">
        <v>2009</v>
      </c>
      <c r="B41" s="233" t="s">
        <v>147</v>
      </c>
      <c r="C41" s="233" t="s">
        <v>1962</v>
      </c>
      <c r="D41" s="236">
        <v>2025</v>
      </c>
      <c r="E41" s="237">
        <v>4.7229999999999999</v>
      </c>
      <c r="F41" s="234">
        <f t="shared" si="3"/>
        <v>9564.0749999999989</v>
      </c>
      <c r="G41" s="235">
        <f t="shared" si="2"/>
        <v>38.256300000000003</v>
      </c>
    </row>
    <row r="42" spans="1:7" x14ac:dyDescent="0.25">
      <c r="A42" s="233" t="s">
        <v>2010</v>
      </c>
      <c r="B42" s="233" t="s">
        <v>147</v>
      </c>
      <c r="C42" s="233" t="s">
        <v>1962</v>
      </c>
      <c r="D42" s="236">
        <v>2855</v>
      </c>
      <c r="E42" s="237">
        <v>4.7229999999999999</v>
      </c>
      <c r="F42" s="234">
        <f t="shared" si="3"/>
        <v>13484.164999999999</v>
      </c>
      <c r="G42" s="235">
        <f t="shared" si="2"/>
        <v>53.936659999999996</v>
      </c>
    </row>
    <row r="43" spans="1:7" x14ac:dyDescent="0.25">
      <c r="A43" s="233" t="s">
        <v>2011</v>
      </c>
      <c r="B43" s="233" t="s">
        <v>355</v>
      </c>
      <c r="C43" s="233" t="s">
        <v>1962</v>
      </c>
      <c r="D43" s="236">
        <v>350</v>
      </c>
      <c r="E43" s="233">
        <v>5.0579999999999998</v>
      </c>
      <c r="F43" s="234">
        <f t="shared" si="3"/>
        <v>1770.3</v>
      </c>
      <c r="G43" s="235">
        <f t="shared" si="2"/>
        <v>7.0811999999999999</v>
      </c>
    </row>
    <row r="44" spans="1:7" x14ac:dyDescent="0.25">
      <c r="A44" s="233" t="s">
        <v>2012</v>
      </c>
      <c r="B44" s="233" t="s">
        <v>259</v>
      </c>
      <c r="C44" s="233" t="s">
        <v>1962</v>
      </c>
      <c r="D44" s="236">
        <v>2950</v>
      </c>
      <c r="E44" s="233">
        <v>4.9279999999999999</v>
      </c>
      <c r="F44" s="234">
        <f t="shared" si="3"/>
        <v>14537.6</v>
      </c>
      <c r="G44" s="235">
        <f t="shared" si="2"/>
        <v>58.150400000000005</v>
      </c>
    </row>
    <row r="45" spans="1:7" x14ac:dyDescent="0.25">
      <c r="A45" s="233" t="s">
        <v>2013</v>
      </c>
      <c r="B45" s="233" t="s">
        <v>147</v>
      </c>
      <c r="C45" s="233" t="s">
        <v>1962</v>
      </c>
      <c r="D45" s="236">
        <v>18370</v>
      </c>
      <c r="E45" s="237">
        <v>4.7229999999999999</v>
      </c>
      <c r="F45" s="234">
        <f t="shared" si="3"/>
        <v>86761.51</v>
      </c>
      <c r="G45" s="235">
        <f t="shared" si="2"/>
        <v>347.04604</v>
      </c>
    </row>
    <row r="46" spans="1:7" x14ac:dyDescent="0.25">
      <c r="A46" s="233" t="s">
        <v>2014</v>
      </c>
      <c r="B46" s="233" t="s">
        <v>1973</v>
      </c>
      <c r="C46" s="233" t="s">
        <v>1962</v>
      </c>
      <c r="D46" s="246">
        <v>1500</v>
      </c>
      <c r="E46" s="237">
        <v>7.2666000000000004</v>
      </c>
      <c r="F46" s="234">
        <f t="shared" si="3"/>
        <v>10899.900000000001</v>
      </c>
      <c r="G46" s="235">
        <f t="shared" si="2"/>
        <v>43.599600000000009</v>
      </c>
    </row>
    <row r="47" spans="1:7" x14ac:dyDescent="0.25">
      <c r="A47" s="233" t="s">
        <v>2015</v>
      </c>
      <c r="B47" s="233" t="s">
        <v>147</v>
      </c>
      <c r="C47" s="233" t="s">
        <v>1962</v>
      </c>
      <c r="D47" s="247">
        <v>13060</v>
      </c>
      <c r="E47" s="241">
        <v>5.0640000000000001</v>
      </c>
      <c r="F47" s="234">
        <f t="shared" si="3"/>
        <v>66135.839999999997</v>
      </c>
      <c r="G47" s="235">
        <f>F47*2%*20%</f>
        <v>264.54336000000001</v>
      </c>
    </row>
    <row r="48" spans="1:7" x14ac:dyDescent="0.25">
      <c r="A48" s="233" t="s">
        <v>2016</v>
      </c>
      <c r="B48" s="233" t="s">
        <v>1973</v>
      </c>
      <c r="C48" s="233" t="s">
        <v>1962</v>
      </c>
      <c r="D48" s="236">
        <v>2200</v>
      </c>
      <c r="E48" s="233">
        <v>4.8369999999999997</v>
      </c>
      <c r="F48" s="234">
        <f t="shared" si="3"/>
        <v>10641.4</v>
      </c>
      <c r="G48" s="235">
        <f>F48*2%*20%</f>
        <v>42.565600000000003</v>
      </c>
    </row>
    <row r="49" spans="1:7" x14ac:dyDescent="0.25">
      <c r="A49" s="243" t="s">
        <v>2017</v>
      </c>
      <c r="B49" s="233" t="s">
        <v>259</v>
      </c>
      <c r="C49" s="233" t="s">
        <v>1962</v>
      </c>
      <c r="D49" s="236">
        <v>700</v>
      </c>
      <c r="E49" s="248">
        <v>4.8</v>
      </c>
      <c r="F49" s="234">
        <f t="shared" si="3"/>
        <v>3360</v>
      </c>
      <c r="G49" s="235">
        <f t="shared" ref="G49:G63" si="4">F49*2%*20%</f>
        <v>13.440000000000001</v>
      </c>
    </row>
    <row r="50" spans="1:7" x14ac:dyDescent="0.25">
      <c r="A50" s="233" t="s">
        <v>2018</v>
      </c>
      <c r="B50" s="233" t="s">
        <v>1</v>
      </c>
      <c r="C50" s="233" t="s">
        <v>1962</v>
      </c>
      <c r="D50" s="232">
        <v>435</v>
      </c>
      <c r="E50" s="241">
        <v>5.258</v>
      </c>
      <c r="F50" s="234">
        <f t="shared" si="3"/>
        <v>2287.23</v>
      </c>
      <c r="G50" s="235">
        <f t="shared" si="4"/>
        <v>9.1489200000000004</v>
      </c>
    </row>
    <row r="51" spans="1:7" x14ac:dyDescent="0.25">
      <c r="A51" s="233" t="s">
        <v>2019</v>
      </c>
      <c r="B51" s="233" t="s">
        <v>259</v>
      </c>
      <c r="C51" s="233" t="s">
        <v>1962</v>
      </c>
      <c r="D51" s="236">
        <v>2950</v>
      </c>
      <c r="E51" s="241">
        <v>4.718</v>
      </c>
      <c r="F51" s="234">
        <f t="shared" si="3"/>
        <v>13918.1</v>
      </c>
      <c r="G51" s="235">
        <f t="shared" si="4"/>
        <v>55.67240000000001</v>
      </c>
    </row>
    <row r="52" spans="1:7" x14ac:dyDescent="0.25">
      <c r="A52" s="233" t="s">
        <v>2020</v>
      </c>
      <c r="B52" s="233" t="s">
        <v>2021</v>
      </c>
      <c r="C52" s="249" t="s">
        <v>1964</v>
      </c>
      <c r="D52" s="232">
        <v>100</v>
      </c>
      <c r="E52" s="239">
        <v>5.3064999999999998</v>
      </c>
      <c r="F52" s="234">
        <f t="shared" si="3"/>
        <v>530.65</v>
      </c>
      <c r="G52" s="235">
        <f t="shared" si="4"/>
        <v>2.1225999999999998</v>
      </c>
    </row>
    <row r="53" spans="1:7" x14ac:dyDescent="0.25">
      <c r="A53" s="233" t="s">
        <v>2022</v>
      </c>
      <c r="B53" s="233" t="s">
        <v>259</v>
      </c>
      <c r="C53" s="233" t="s">
        <v>1962</v>
      </c>
      <c r="D53" s="236">
        <v>2950</v>
      </c>
      <c r="E53" s="237">
        <v>4.7229999999999999</v>
      </c>
      <c r="F53" s="234">
        <f>D53*E53</f>
        <v>13932.85</v>
      </c>
      <c r="G53" s="235">
        <f t="shared" si="4"/>
        <v>55.731400000000008</v>
      </c>
    </row>
    <row r="54" spans="1:7" x14ac:dyDescent="0.25">
      <c r="A54" s="233" t="s">
        <v>2023</v>
      </c>
      <c r="B54" s="233" t="s">
        <v>147</v>
      </c>
      <c r="C54" s="233" t="s">
        <v>1962</v>
      </c>
      <c r="D54" s="236" t="s">
        <v>2219</v>
      </c>
      <c r="E54" s="237">
        <v>4.7725</v>
      </c>
      <c r="F54" s="234">
        <v>32333.69</v>
      </c>
      <c r="G54" s="235">
        <f t="shared" si="4"/>
        <v>129.33476000000002</v>
      </c>
    </row>
    <row r="55" spans="1:7" x14ac:dyDescent="0.25">
      <c r="A55" s="250" t="s">
        <v>2024</v>
      </c>
      <c r="B55" s="233" t="s">
        <v>259</v>
      </c>
      <c r="C55" s="233" t="s">
        <v>1962</v>
      </c>
      <c r="D55" s="236">
        <v>2420</v>
      </c>
      <c r="E55" s="233">
        <v>4.7098000000000004</v>
      </c>
      <c r="F55" s="234">
        <f t="shared" ref="F55:F63" si="5">D55*E55</f>
        <v>11397.716</v>
      </c>
      <c r="G55" s="235">
        <f t="shared" si="4"/>
        <v>45.59086400000001</v>
      </c>
    </row>
    <row r="56" spans="1:7" x14ac:dyDescent="0.25">
      <c r="A56" s="233" t="s">
        <v>2025</v>
      </c>
      <c r="B56" s="233" t="s">
        <v>259</v>
      </c>
      <c r="C56" s="233" t="s">
        <v>1962</v>
      </c>
      <c r="D56" s="236">
        <v>1750</v>
      </c>
      <c r="E56" s="237">
        <v>4.7220000000000004</v>
      </c>
      <c r="F56" s="234">
        <f t="shared" si="5"/>
        <v>8263.5</v>
      </c>
      <c r="G56" s="235">
        <f t="shared" si="4"/>
        <v>33.054000000000002</v>
      </c>
    </row>
    <row r="57" spans="1:7" x14ac:dyDescent="0.25">
      <c r="A57" s="233" t="s">
        <v>2026</v>
      </c>
      <c r="B57" s="233" t="s">
        <v>259</v>
      </c>
      <c r="C57" s="233" t="s">
        <v>1962</v>
      </c>
      <c r="D57" s="247">
        <v>2200</v>
      </c>
      <c r="E57" s="237">
        <v>5.0679999999999996</v>
      </c>
      <c r="F57" s="234">
        <f t="shared" si="5"/>
        <v>11149.599999999999</v>
      </c>
      <c r="G57" s="235">
        <f t="shared" si="4"/>
        <v>44.598399999999998</v>
      </c>
    </row>
    <row r="58" spans="1:7" x14ac:dyDescent="0.25">
      <c r="A58" s="233" t="s">
        <v>2027</v>
      </c>
      <c r="B58" s="233" t="s">
        <v>355</v>
      </c>
      <c r="C58" s="233" t="s">
        <v>1962</v>
      </c>
      <c r="D58" s="236">
        <v>1685</v>
      </c>
      <c r="E58" s="233">
        <v>4.6779999999999999</v>
      </c>
      <c r="F58" s="234">
        <f t="shared" si="5"/>
        <v>7882.43</v>
      </c>
      <c r="G58" s="235">
        <f t="shared" si="4"/>
        <v>31.529720000000005</v>
      </c>
    </row>
    <row r="59" spans="1:7" x14ac:dyDescent="0.25">
      <c r="A59" s="233" t="s">
        <v>2028</v>
      </c>
      <c r="B59" s="233" t="s">
        <v>2029</v>
      </c>
      <c r="C59" s="233" t="s">
        <v>1962</v>
      </c>
      <c r="D59" s="232">
        <v>1800</v>
      </c>
      <c r="E59" s="241">
        <v>5.1180000000000003</v>
      </c>
      <c r="F59" s="234">
        <f t="shared" si="5"/>
        <v>9212.4000000000015</v>
      </c>
      <c r="G59" s="235">
        <f t="shared" si="4"/>
        <v>36.849600000000002</v>
      </c>
    </row>
    <row r="60" spans="1:7" x14ac:dyDescent="0.25">
      <c r="A60" s="243" t="s">
        <v>2023</v>
      </c>
      <c r="B60" s="233" t="s">
        <v>147</v>
      </c>
      <c r="C60" s="233" t="s">
        <v>1962</v>
      </c>
      <c r="D60" s="236">
        <v>6775</v>
      </c>
      <c r="E60" s="237">
        <v>4.7725</v>
      </c>
      <c r="F60" s="234">
        <f t="shared" si="5"/>
        <v>32333.6875</v>
      </c>
      <c r="G60" s="235">
        <f t="shared" si="4"/>
        <v>129.33475000000001</v>
      </c>
    </row>
    <row r="61" spans="1:7" x14ac:dyDescent="0.25">
      <c r="A61" s="233" t="s">
        <v>2030</v>
      </c>
      <c r="B61" s="233" t="s">
        <v>147</v>
      </c>
      <c r="C61" s="233" t="s">
        <v>1962</v>
      </c>
      <c r="D61" s="236">
        <v>625</v>
      </c>
      <c r="E61" s="237">
        <v>4.7725</v>
      </c>
      <c r="F61" s="234">
        <f t="shared" si="5"/>
        <v>2982.8125</v>
      </c>
      <c r="G61" s="235">
        <f t="shared" si="4"/>
        <v>11.93125</v>
      </c>
    </row>
    <row r="62" spans="1:7" x14ac:dyDescent="0.25">
      <c r="A62" s="233" t="s">
        <v>2031</v>
      </c>
      <c r="B62" s="233" t="s">
        <v>147</v>
      </c>
      <c r="C62" s="233" t="s">
        <v>1962</v>
      </c>
      <c r="D62" s="246">
        <v>1600</v>
      </c>
      <c r="E62" s="237">
        <v>6.2910000000000004</v>
      </c>
      <c r="F62" s="234">
        <f t="shared" si="5"/>
        <v>10065.6</v>
      </c>
      <c r="G62" s="235">
        <f t="shared" si="4"/>
        <v>40.262400000000007</v>
      </c>
    </row>
    <row r="63" spans="1:7" x14ac:dyDescent="0.25">
      <c r="A63" s="233" t="s">
        <v>2032</v>
      </c>
      <c r="B63" s="233" t="s">
        <v>147</v>
      </c>
      <c r="C63" s="233" t="s">
        <v>1962</v>
      </c>
      <c r="D63" s="236">
        <v>2565</v>
      </c>
      <c r="E63" s="237">
        <v>4.7725</v>
      </c>
      <c r="F63" s="234">
        <f t="shared" si="5"/>
        <v>12241.4625</v>
      </c>
      <c r="G63" s="235">
        <f t="shared" si="4"/>
        <v>48.965850000000003</v>
      </c>
    </row>
    <row r="64" spans="1:7" x14ac:dyDescent="0.25">
      <c r="A64" s="233" t="s">
        <v>2033</v>
      </c>
      <c r="B64" s="233" t="s">
        <v>147</v>
      </c>
      <c r="C64" s="233" t="s">
        <v>1962</v>
      </c>
      <c r="D64" s="232">
        <v>1413</v>
      </c>
      <c r="E64" s="233">
        <v>5.1531000000000002</v>
      </c>
      <c r="F64" s="234">
        <f t="shared" ref="F64:F69" si="6">D64*E64</f>
        <v>7281.3303000000005</v>
      </c>
      <c r="G64" s="235">
        <f>F64*2%*20%</f>
        <v>29.125321200000002</v>
      </c>
    </row>
    <row r="65" spans="1:7" x14ac:dyDescent="0.25">
      <c r="A65" s="233" t="s">
        <v>2034</v>
      </c>
      <c r="B65" s="233" t="s">
        <v>147</v>
      </c>
      <c r="C65" s="233" t="s">
        <v>1962</v>
      </c>
      <c r="D65" s="236">
        <v>849</v>
      </c>
      <c r="E65" s="241">
        <v>4.8070000000000004</v>
      </c>
      <c r="F65" s="234">
        <f t="shared" si="6"/>
        <v>4081.1430000000005</v>
      </c>
      <c r="G65" s="235">
        <f t="shared" ref="G65:G76" si="7">F65*2%*20%</f>
        <v>16.324572000000003</v>
      </c>
    </row>
    <row r="66" spans="1:7" x14ac:dyDescent="0.25">
      <c r="A66" s="233" t="s">
        <v>2035</v>
      </c>
      <c r="B66" s="233" t="s">
        <v>147</v>
      </c>
      <c r="C66" s="233" t="s">
        <v>1962</v>
      </c>
      <c r="D66" s="236">
        <v>390</v>
      </c>
      <c r="E66" s="241">
        <v>4.8540000000000001</v>
      </c>
      <c r="F66" s="234">
        <f t="shared" si="6"/>
        <v>1893.06</v>
      </c>
      <c r="G66" s="235">
        <f t="shared" si="7"/>
        <v>7.5722399999999999</v>
      </c>
    </row>
    <row r="67" spans="1:7" x14ac:dyDescent="0.25">
      <c r="A67" s="233" t="s">
        <v>2036</v>
      </c>
      <c r="B67" s="233" t="s">
        <v>147</v>
      </c>
      <c r="C67" s="233" t="s">
        <v>1962</v>
      </c>
      <c r="D67" s="236">
        <v>6519</v>
      </c>
      <c r="E67" s="241">
        <v>4.8070000000000004</v>
      </c>
      <c r="F67" s="234">
        <f t="shared" si="6"/>
        <v>31336.833000000002</v>
      </c>
      <c r="G67" s="235">
        <f t="shared" si="7"/>
        <v>125.34733200000001</v>
      </c>
    </row>
    <row r="68" spans="1:7" x14ac:dyDescent="0.25">
      <c r="A68" s="233" t="s">
        <v>2037</v>
      </c>
      <c r="B68" s="233" t="s">
        <v>147</v>
      </c>
      <c r="C68" s="233" t="s">
        <v>1962</v>
      </c>
      <c r="D68" s="236">
        <v>1150</v>
      </c>
      <c r="E68" s="241">
        <v>4.8070000000000004</v>
      </c>
      <c r="F68" s="234">
        <f t="shared" si="6"/>
        <v>5528.05</v>
      </c>
      <c r="G68" s="235">
        <f t="shared" si="7"/>
        <v>22.112200000000001</v>
      </c>
    </row>
    <row r="69" spans="1:7" x14ac:dyDescent="0.25">
      <c r="A69" s="233" t="s">
        <v>537</v>
      </c>
      <c r="B69" s="233" t="s">
        <v>147</v>
      </c>
      <c r="C69" s="233" t="s">
        <v>1962</v>
      </c>
      <c r="D69" s="245">
        <v>4770</v>
      </c>
      <c r="E69" s="241">
        <v>4.8070000000000004</v>
      </c>
      <c r="F69" s="234">
        <f t="shared" si="6"/>
        <v>22929.390000000003</v>
      </c>
      <c r="G69" s="235">
        <f t="shared" si="7"/>
        <v>91.71756000000002</v>
      </c>
    </row>
    <row r="70" spans="1:7" x14ac:dyDescent="0.25">
      <c r="A70" s="233" t="s">
        <v>2038</v>
      </c>
      <c r="B70" s="233" t="s">
        <v>147</v>
      </c>
      <c r="C70" s="233" t="s">
        <v>1962</v>
      </c>
      <c r="D70" s="245">
        <v>8090</v>
      </c>
      <c r="E70" s="237">
        <v>5.0149999999999997</v>
      </c>
      <c r="F70" s="234">
        <f>D70*E70</f>
        <v>40571.35</v>
      </c>
      <c r="G70" s="235">
        <f t="shared" si="7"/>
        <v>162.28540000000001</v>
      </c>
    </row>
    <row r="71" spans="1:7" x14ac:dyDescent="0.25">
      <c r="A71" s="233" t="s">
        <v>2039</v>
      </c>
      <c r="B71" s="233" t="s">
        <v>355</v>
      </c>
      <c r="C71" s="233" t="s">
        <v>1962</v>
      </c>
      <c r="D71" s="236">
        <v>2212.5</v>
      </c>
      <c r="E71" s="241">
        <v>5.1539999999999999</v>
      </c>
      <c r="F71" s="234">
        <f t="shared" ref="F71:F134" si="8">D71*E71</f>
        <v>11403.225</v>
      </c>
      <c r="G71" s="235">
        <f t="shared" si="7"/>
        <v>45.612900000000003</v>
      </c>
    </row>
    <row r="72" spans="1:7" x14ac:dyDescent="0.25">
      <c r="A72" s="233" t="s">
        <v>2040</v>
      </c>
      <c r="B72" s="233" t="s">
        <v>2041</v>
      </c>
      <c r="C72" s="233" t="s">
        <v>1962</v>
      </c>
      <c r="D72" s="252">
        <v>2400</v>
      </c>
      <c r="E72" s="233">
        <v>5.1189999999999998</v>
      </c>
      <c r="F72" s="234">
        <f t="shared" si="8"/>
        <v>12285.599999999999</v>
      </c>
      <c r="G72" s="235">
        <f t="shared" si="7"/>
        <v>49.142400000000002</v>
      </c>
    </row>
    <row r="73" spans="1:7" x14ac:dyDescent="0.25">
      <c r="A73" s="253" t="s">
        <v>2042</v>
      </c>
      <c r="B73" s="233" t="s">
        <v>259</v>
      </c>
      <c r="C73" s="233" t="s">
        <v>1962</v>
      </c>
      <c r="D73" s="252">
        <v>2071.6799999999998</v>
      </c>
      <c r="E73" s="233">
        <v>5.0949999999999998</v>
      </c>
      <c r="F73" s="234">
        <f t="shared" si="8"/>
        <v>10555.209599999998</v>
      </c>
      <c r="G73" s="235">
        <f t="shared" si="7"/>
        <v>42.220838399999998</v>
      </c>
    </row>
    <row r="74" spans="1:7" x14ac:dyDescent="0.25">
      <c r="A74" s="233" t="s">
        <v>2043</v>
      </c>
      <c r="B74" s="233" t="s">
        <v>355</v>
      </c>
      <c r="C74" s="233" t="s">
        <v>1962</v>
      </c>
      <c r="D74" s="236">
        <v>1770</v>
      </c>
      <c r="E74" s="241">
        <v>5.1539999999999999</v>
      </c>
      <c r="F74" s="234">
        <f t="shared" si="8"/>
        <v>9122.58</v>
      </c>
      <c r="G74" s="235">
        <f t="shared" si="7"/>
        <v>36.490320000000004</v>
      </c>
    </row>
    <row r="75" spans="1:7" x14ac:dyDescent="0.25">
      <c r="A75" s="233" t="s">
        <v>2044</v>
      </c>
      <c r="B75" s="233" t="s">
        <v>2045</v>
      </c>
      <c r="C75" s="233" t="s">
        <v>1962</v>
      </c>
      <c r="D75" s="236">
        <v>7725</v>
      </c>
      <c r="E75" s="241">
        <v>5.1539999999999999</v>
      </c>
      <c r="F75" s="234">
        <f t="shared" si="8"/>
        <v>39814.65</v>
      </c>
      <c r="G75" s="235">
        <f t="shared" si="7"/>
        <v>159.2586</v>
      </c>
    </row>
    <row r="76" spans="1:7" x14ac:dyDescent="0.25">
      <c r="A76" s="233" t="s">
        <v>2046</v>
      </c>
      <c r="B76" s="233" t="s">
        <v>2000</v>
      </c>
      <c r="C76" s="233" t="s">
        <v>1962</v>
      </c>
      <c r="D76" s="252">
        <v>1980</v>
      </c>
      <c r="E76" s="233">
        <v>5.0519999999999996</v>
      </c>
      <c r="F76" s="234">
        <f t="shared" si="8"/>
        <v>10002.959999999999</v>
      </c>
      <c r="G76" s="235">
        <f t="shared" si="7"/>
        <v>40.011839999999999</v>
      </c>
    </row>
    <row r="77" spans="1:7" x14ac:dyDescent="0.25">
      <c r="A77" s="233" t="s">
        <v>2047</v>
      </c>
      <c r="B77" s="233" t="s">
        <v>2048</v>
      </c>
      <c r="C77" s="233" t="s">
        <v>1962</v>
      </c>
      <c r="D77" s="254">
        <v>2850</v>
      </c>
      <c r="E77" s="233">
        <v>5.4215</v>
      </c>
      <c r="F77" s="234">
        <f t="shared" si="8"/>
        <v>15451.275</v>
      </c>
      <c r="G77" s="235">
        <f>F77*2%*20%</f>
        <v>61.80510000000001</v>
      </c>
    </row>
    <row r="78" spans="1:7" x14ac:dyDescent="0.25">
      <c r="A78" s="233" t="s">
        <v>2049</v>
      </c>
      <c r="B78" s="233" t="s">
        <v>147</v>
      </c>
      <c r="C78" s="233" t="s">
        <v>1962</v>
      </c>
      <c r="D78" s="245">
        <v>8850</v>
      </c>
      <c r="E78" s="241">
        <v>5.13</v>
      </c>
      <c r="F78" s="234">
        <f t="shared" si="8"/>
        <v>45400.5</v>
      </c>
      <c r="G78" s="235">
        <f>F78*2%*20%</f>
        <v>181.602</v>
      </c>
    </row>
    <row r="79" spans="1:7" x14ac:dyDescent="0.25">
      <c r="A79" s="233" t="s">
        <v>2050</v>
      </c>
      <c r="B79" s="233" t="s">
        <v>147</v>
      </c>
      <c r="C79" s="233" t="s">
        <v>1965</v>
      </c>
      <c r="D79" s="236">
        <v>1000</v>
      </c>
      <c r="E79" s="241">
        <v>4.7409999999999997</v>
      </c>
      <c r="F79" s="234">
        <f t="shared" si="8"/>
        <v>4741</v>
      </c>
      <c r="G79" s="235">
        <f t="shared" ref="G79:G142" si="9">F79*2%*20%</f>
        <v>18.964000000000002</v>
      </c>
    </row>
    <row r="80" spans="1:7" x14ac:dyDescent="0.25">
      <c r="A80" s="233" t="s">
        <v>2051</v>
      </c>
      <c r="B80" s="233" t="s">
        <v>147</v>
      </c>
      <c r="C80" s="233" t="s">
        <v>1965</v>
      </c>
      <c r="D80" s="236">
        <v>2665</v>
      </c>
      <c r="E80" s="241">
        <v>4.9249999999999998</v>
      </c>
      <c r="F80" s="234">
        <f t="shared" si="8"/>
        <v>13125.125</v>
      </c>
      <c r="G80" s="235">
        <f t="shared" si="9"/>
        <v>52.500500000000002</v>
      </c>
    </row>
    <row r="81" spans="1:7" x14ac:dyDescent="0.25">
      <c r="A81" s="233" t="s">
        <v>2052</v>
      </c>
      <c r="B81" s="233" t="s">
        <v>1973</v>
      </c>
      <c r="C81" s="233" t="s">
        <v>1965</v>
      </c>
      <c r="D81" s="236">
        <v>2950</v>
      </c>
      <c r="E81" s="241">
        <v>4.8310000000000004</v>
      </c>
      <c r="F81" s="234">
        <f t="shared" si="8"/>
        <v>14251.45</v>
      </c>
      <c r="G81" s="235">
        <f t="shared" si="9"/>
        <v>57.005800000000001</v>
      </c>
    </row>
    <row r="82" spans="1:7" x14ac:dyDescent="0.25">
      <c r="A82" s="233" t="s">
        <v>2053</v>
      </c>
      <c r="B82" s="233" t="s">
        <v>1973</v>
      </c>
      <c r="C82" s="233" t="s">
        <v>1965</v>
      </c>
      <c r="D82" s="236">
        <v>1900</v>
      </c>
      <c r="E82" s="241">
        <v>4.8310000000000004</v>
      </c>
      <c r="F82" s="234">
        <f t="shared" si="8"/>
        <v>9178.9000000000015</v>
      </c>
      <c r="G82" s="235">
        <f t="shared" si="9"/>
        <v>36.715600000000009</v>
      </c>
    </row>
    <row r="83" spans="1:7" x14ac:dyDescent="0.25">
      <c r="A83" s="233" t="s">
        <v>2054</v>
      </c>
      <c r="B83" s="233" t="s">
        <v>147</v>
      </c>
      <c r="C83" s="233" t="s">
        <v>1962</v>
      </c>
      <c r="D83" s="255">
        <v>900.06</v>
      </c>
      <c r="E83" s="248">
        <v>6.19</v>
      </c>
      <c r="F83" s="234">
        <f t="shared" si="8"/>
        <v>5571.3714</v>
      </c>
      <c r="G83" s="235">
        <f t="shared" si="9"/>
        <v>22.285485600000001</v>
      </c>
    </row>
    <row r="84" spans="1:7" x14ac:dyDescent="0.25">
      <c r="A84" s="233" t="s">
        <v>2055</v>
      </c>
      <c r="B84" s="233" t="s">
        <v>147</v>
      </c>
      <c r="C84" s="233" t="s">
        <v>1962</v>
      </c>
      <c r="D84" s="236">
        <v>1349</v>
      </c>
      <c r="E84" s="233">
        <v>5.1315</v>
      </c>
      <c r="F84" s="234">
        <f t="shared" si="8"/>
        <v>6922.3935000000001</v>
      </c>
      <c r="G84" s="235">
        <f t="shared" si="9"/>
        <v>27.689574</v>
      </c>
    </row>
    <row r="85" spans="1:7" x14ac:dyDescent="0.25">
      <c r="A85" s="233" t="s">
        <v>2056</v>
      </c>
      <c r="B85" s="233" t="s">
        <v>259</v>
      </c>
      <c r="C85" s="233" t="s">
        <v>1962</v>
      </c>
      <c r="D85" s="236">
        <v>2950</v>
      </c>
      <c r="E85" s="237">
        <v>4.9630000000000001</v>
      </c>
      <c r="F85" s="234">
        <f t="shared" si="8"/>
        <v>14640.85</v>
      </c>
      <c r="G85" s="235">
        <f t="shared" si="9"/>
        <v>58.563400000000001</v>
      </c>
    </row>
    <row r="86" spans="1:7" x14ac:dyDescent="0.25">
      <c r="A86" s="233" t="s">
        <v>2057</v>
      </c>
      <c r="B86" s="233" t="s">
        <v>259</v>
      </c>
      <c r="C86" s="233" t="s">
        <v>1962</v>
      </c>
      <c r="D86" s="236">
        <v>2490</v>
      </c>
      <c r="E86" s="237">
        <v>4.8499999999999996</v>
      </c>
      <c r="F86" s="234">
        <f t="shared" si="8"/>
        <v>12076.5</v>
      </c>
      <c r="G86" s="235">
        <f t="shared" si="9"/>
        <v>48.306000000000004</v>
      </c>
    </row>
    <row r="87" spans="1:7" x14ac:dyDescent="0.25">
      <c r="A87" s="233" t="s">
        <v>2058</v>
      </c>
      <c r="B87" s="233" t="s">
        <v>355</v>
      </c>
      <c r="C87" s="233" t="s">
        <v>1962</v>
      </c>
      <c r="D87" s="236">
        <v>2950</v>
      </c>
      <c r="E87" s="237">
        <v>4.9850000000000003</v>
      </c>
      <c r="F87" s="234">
        <f t="shared" si="8"/>
        <v>14705.750000000002</v>
      </c>
      <c r="G87" s="235">
        <f t="shared" si="9"/>
        <v>58.823000000000015</v>
      </c>
    </row>
    <row r="88" spans="1:7" x14ac:dyDescent="0.25">
      <c r="A88" s="233" t="s">
        <v>2059</v>
      </c>
      <c r="B88" s="233" t="s">
        <v>355</v>
      </c>
      <c r="C88" s="233" t="s">
        <v>1962</v>
      </c>
      <c r="D88" s="236">
        <v>1917.5</v>
      </c>
      <c r="E88" s="233">
        <v>4.8324999999999996</v>
      </c>
      <c r="F88" s="234">
        <f t="shared" si="8"/>
        <v>9266.3187499999985</v>
      </c>
      <c r="G88" s="235">
        <f t="shared" si="9"/>
        <v>37.065275</v>
      </c>
    </row>
    <row r="89" spans="1:7" x14ac:dyDescent="0.25">
      <c r="A89" s="233" t="s">
        <v>2060</v>
      </c>
      <c r="B89" s="233" t="s">
        <v>147</v>
      </c>
      <c r="C89" s="233" t="s">
        <v>1962</v>
      </c>
      <c r="D89" s="236">
        <v>4000</v>
      </c>
      <c r="E89" s="237">
        <v>4.8849999999999998</v>
      </c>
      <c r="F89" s="234">
        <f t="shared" si="8"/>
        <v>19540</v>
      </c>
      <c r="G89" s="235">
        <f t="shared" si="9"/>
        <v>78.160000000000011</v>
      </c>
    </row>
    <row r="90" spans="1:7" x14ac:dyDescent="0.25">
      <c r="A90" s="233" t="s">
        <v>2061</v>
      </c>
      <c r="B90" s="233" t="s">
        <v>259</v>
      </c>
      <c r="C90" s="233" t="s">
        <v>1962</v>
      </c>
      <c r="D90" s="236">
        <v>1749</v>
      </c>
      <c r="E90" s="241">
        <v>4.9169999999999998</v>
      </c>
      <c r="F90" s="234">
        <f t="shared" si="8"/>
        <v>8599.8330000000005</v>
      </c>
      <c r="G90" s="235">
        <f t="shared" si="9"/>
        <v>34.399332000000008</v>
      </c>
    </row>
    <row r="91" spans="1:7" x14ac:dyDescent="0.25">
      <c r="A91" s="233" t="s">
        <v>2062</v>
      </c>
      <c r="B91" s="233" t="s">
        <v>147</v>
      </c>
      <c r="C91" s="233" t="s">
        <v>1962</v>
      </c>
      <c r="D91" s="247">
        <v>2000</v>
      </c>
      <c r="E91" s="241">
        <v>5.8129999999999997</v>
      </c>
      <c r="F91" s="234">
        <f t="shared" si="8"/>
        <v>11626</v>
      </c>
      <c r="G91" s="235">
        <f t="shared" si="9"/>
        <v>46.504000000000005</v>
      </c>
    </row>
    <row r="92" spans="1:7" x14ac:dyDescent="0.25">
      <c r="A92" s="233" t="s">
        <v>2063</v>
      </c>
      <c r="B92" s="233" t="s">
        <v>147</v>
      </c>
      <c r="C92" s="233" t="s">
        <v>1962</v>
      </c>
      <c r="D92" s="236">
        <v>119955</v>
      </c>
      <c r="E92" s="237">
        <v>4.8975</v>
      </c>
      <c r="F92" s="234">
        <f t="shared" si="8"/>
        <v>587479.61250000005</v>
      </c>
      <c r="G92" s="235">
        <f t="shared" si="9"/>
        <v>2349.9184500000006</v>
      </c>
    </row>
    <row r="93" spans="1:7" x14ac:dyDescent="0.25">
      <c r="A93" s="233" t="s">
        <v>2064</v>
      </c>
      <c r="B93" s="233" t="s">
        <v>147</v>
      </c>
      <c r="C93" s="233" t="s">
        <v>1962</v>
      </c>
      <c r="D93" s="247">
        <v>15340</v>
      </c>
      <c r="E93" s="237">
        <v>5.0365000000000002</v>
      </c>
      <c r="F93" s="234">
        <f t="shared" si="8"/>
        <v>77259.91</v>
      </c>
      <c r="G93" s="235">
        <f t="shared" si="9"/>
        <v>309.03964000000002</v>
      </c>
    </row>
    <row r="94" spans="1:7" x14ac:dyDescent="0.25">
      <c r="A94" s="233" t="s">
        <v>2065</v>
      </c>
      <c r="B94" s="233" t="s">
        <v>147</v>
      </c>
      <c r="C94" s="233" t="s">
        <v>1962</v>
      </c>
      <c r="D94" s="236">
        <v>9290</v>
      </c>
      <c r="E94" s="237">
        <v>4.8975</v>
      </c>
      <c r="F94" s="234">
        <f t="shared" si="8"/>
        <v>45497.775000000001</v>
      </c>
      <c r="G94" s="235">
        <f t="shared" si="9"/>
        <v>181.99110000000002</v>
      </c>
    </row>
    <row r="95" spans="1:7" x14ac:dyDescent="0.25">
      <c r="A95" s="233" t="s">
        <v>2066</v>
      </c>
      <c r="B95" s="233" t="s">
        <v>259</v>
      </c>
      <c r="C95" s="233" t="s">
        <v>1962</v>
      </c>
      <c r="D95" s="236">
        <v>2950</v>
      </c>
      <c r="E95" s="237">
        <v>4.7725</v>
      </c>
      <c r="F95" s="234">
        <f t="shared" si="8"/>
        <v>14078.875</v>
      </c>
      <c r="G95" s="235">
        <f t="shared" si="9"/>
        <v>56.3155</v>
      </c>
    </row>
    <row r="96" spans="1:7" x14ac:dyDescent="0.25">
      <c r="A96" s="233" t="s">
        <v>2067</v>
      </c>
      <c r="B96" s="233" t="s">
        <v>259</v>
      </c>
      <c r="C96" s="233" t="s">
        <v>1962</v>
      </c>
      <c r="D96" s="236">
        <v>2950</v>
      </c>
      <c r="E96" s="233">
        <v>4.7839999999999998</v>
      </c>
      <c r="F96" s="234">
        <f t="shared" si="8"/>
        <v>14112.8</v>
      </c>
      <c r="G96" s="235">
        <f t="shared" si="9"/>
        <v>56.4512</v>
      </c>
    </row>
    <row r="97" spans="1:7" x14ac:dyDescent="0.25">
      <c r="A97" s="250" t="s">
        <v>2068</v>
      </c>
      <c r="B97" s="233" t="s">
        <v>1474</v>
      </c>
      <c r="C97" s="233" t="s">
        <v>1961</v>
      </c>
      <c r="D97" s="236">
        <v>51000</v>
      </c>
      <c r="E97" s="233">
        <v>5.1890000000000001</v>
      </c>
      <c r="F97" s="234">
        <f t="shared" si="8"/>
        <v>264639</v>
      </c>
      <c r="G97" s="235">
        <f t="shared" si="9"/>
        <v>1058.556</v>
      </c>
    </row>
    <row r="98" spans="1:7" x14ac:dyDescent="0.25">
      <c r="A98" s="233" t="s">
        <v>2069</v>
      </c>
      <c r="B98" s="233" t="s">
        <v>259</v>
      </c>
      <c r="C98" s="233" t="s">
        <v>1962</v>
      </c>
      <c r="D98" s="236">
        <v>2950</v>
      </c>
      <c r="E98" s="233">
        <v>5.1894999999999998</v>
      </c>
      <c r="F98" s="234">
        <f t="shared" si="8"/>
        <v>15309.025</v>
      </c>
      <c r="G98" s="235">
        <f t="shared" si="9"/>
        <v>61.2361</v>
      </c>
    </row>
    <row r="99" spans="1:7" x14ac:dyDescent="0.25">
      <c r="A99" s="233" t="s">
        <v>2070</v>
      </c>
      <c r="B99" s="233" t="s">
        <v>259</v>
      </c>
      <c r="C99" s="233" t="s">
        <v>1962</v>
      </c>
      <c r="D99" s="236">
        <v>2950</v>
      </c>
      <c r="E99" s="237">
        <v>5.1870000000000003</v>
      </c>
      <c r="F99" s="234">
        <f t="shared" si="8"/>
        <v>15301.650000000001</v>
      </c>
      <c r="G99" s="235">
        <f t="shared" si="9"/>
        <v>61.206600000000009</v>
      </c>
    </row>
    <row r="100" spans="1:7" x14ac:dyDescent="0.25">
      <c r="A100" s="233" t="s">
        <v>2071</v>
      </c>
      <c r="B100" s="233" t="s">
        <v>147</v>
      </c>
      <c r="C100" s="233" t="s">
        <v>1961</v>
      </c>
      <c r="D100" s="256">
        <v>16714</v>
      </c>
      <c r="E100" s="233">
        <v>5.3609999999999998</v>
      </c>
      <c r="F100" s="234">
        <f t="shared" si="8"/>
        <v>89603.754000000001</v>
      </c>
      <c r="G100" s="235">
        <f t="shared" si="9"/>
        <v>358.41501600000004</v>
      </c>
    </row>
    <row r="101" spans="1:7" x14ac:dyDescent="0.25">
      <c r="A101" s="233" t="s">
        <v>0</v>
      </c>
      <c r="B101" s="233" t="s">
        <v>1</v>
      </c>
      <c r="C101" s="233" t="s">
        <v>1962</v>
      </c>
      <c r="D101" s="236">
        <v>462</v>
      </c>
      <c r="E101" s="241">
        <v>5.1859999999999999</v>
      </c>
      <c r="F101" s="234">
        <f t="shared" si="8"/>
        <v>2395.9319999999998</v>
      </c>
      <c r="G101" s="235">
        <f t="shared" si="9"/>
        <v>9.5837279999999989</v>
      </c>
    </row>
    <row r="102" spans="1:7" x14ac:dyDescent="0.25">
      <c r="A102" s="233" t="s">
        <v>2072</v>
      </c>
      <c r="B102" s="233" t="s">
        <v>147</v>
      </c>
      <c r="C102" s="233" t="s">
        <v>1962</v>
      </c>
      <c r="D102" s="236">
        <v>4180</v>
      </c>
      <c r="E102" s="237">
        <v>5.1349999999999998</v>
      </c>
      <c r="F102" s="234">
        <f t="shared" si="8"/>
        <v>21464.3</v>
      </c>
      <c r="G102" s="235">
        <f t="shared" si="9"/>
        <v>85.857200000000006</v>
      </c>
    </row>
    <row r="103" spans="1:7" x14ac:dyDescent="0.25">
      <c r="A103" s="233" t="s">
        <v>2073</v>
      </c>
      <c r="B103" s="233" t="s">
        <v>147</v>
      </c>
      <c r="C103" s="233" t="s">
        <v>1962</v>
      </c>
      <c r="D103" s="236">
        <v>2420</v>
      </c>
      <c r="E103" s="233">
        <v>5.2489999999999997</v>
      </c>
      <c r="F103" s="234">
        <f t="shared" si="8"/>
        <v>12702.58</v>
      </c>
      <c r="G103" s="235">
        <f t="shared" si="9"/>
        <v>50.810320000000004</v>
      </c>
    </row>
    <row r="104" spans="1:7" x14ac:dyDescent="0.25">
      <c r="A104" s="243" t="s">
        <v>2074</v>
      </c>
      <c r="B104" s="233" t="s">
        <v>147</v>
      </c>
      <c r="C104" s="233" t="s">
        <v>1962</v>
      </c>
      <c r="D104" s="236">
        <v>1250</v>
      </c>
      <c r="E104" s="237">
        <v>5.2539999999999996</v>
      </c>
      <c r="F104" s="234">
        <f t="shared" si="8"/>
        <v>6567.4999999999991</v>
      </c>
      <c r="G104" s="235">
        <f t="shared" si="9"/>
        <v>26.27</v>
      </c>
    </row>
    <row r="105" spans="1:7" x14ac:dyDescent="0.25">
      <c r="A105" s="233" t="s">
        <v>2075</v>
      </c>
      <c r="B105" s="233" t="s">
        <v>1973</v>
      </c>
      <c r="C105" s="233" t="s">
        <v>1962</v>
      </c>
      <c r="D105" s="236">
        <v>2950</v>
      </c>
      <c r="E105" s="237">
        <v>5.3869999999999996</v>
      </c>
      <c r="F105" s="234">
        <f t="shared" si="8"/>
        <v>15891.649999999998</v>
      </c>
      <c r="G105" s="235">
        <f t="shared" si="9"/>
        <v>63.566599999999994</v>
      </c>
    </row>
    <row r="106" spans="1:7" x14ac:dyDescent="0.25">
      <c r="A106" s="233" t="s">
        <v>2076</v>
      </c>
      <c r="B106" s="233" t="s">
        <v>2029</v>
      </c>
      <c r="C106" s="233" t="s">
        <v>1962</v>
      </c>
      <c r="D106" s="236">
        <v>6130</v>
      </c>
      <c r="E106" s="233">
        <v>5.258</v>
      </c>
      <c r="F106" s="234">
        <f t="shared" si="8"/>
        <v>32231.54</v>
      </c>
      <c r="G106" s="235">
        <f t="shared" si="9"/>
        <v>128.92616000000001</v>
      </c>
    </row>
    <row r="107" spans="1:7" x14ac:dyDescent="0.25">
      <c r="A107" s="233" t="s">
        <v>2077</v>
      </c>
      <c r="B107" s="233" t="s">
        <v>147</v>
      </c>
      <c r="C107" s="233" t="s">
        <v>1966</v>
      </c>
      <c r="D107" s="236">
        <v>444727.5</v>
      </c>
      <c r="E107" s="233">
        <v>5.1970000000000001</v>
      </c>
      <c r="F107" s="234">
        <f t="shared" si="8"/>
        <v>2311248.8174999999</v>
      </c>
      <c r="G107" s="235">
        <f t="shared" si="9"/>
        <v>9244.9952699999994</v>
      </c>
    </row>
    <row r="108" spans="1:7" x14ac:dyDescent="0.25">
      <c r="A108" s="233" t="s">
        <v>2078</v>
      </c>
      <c r="B108" s="233" t="s">
        <v>147</v>
      </c>
      <c r="C108" s="233" t="s">
        <v>1962</v>
      </c>
      <c r="D108" s="236">
        <v>2500</v>
      </c>
      <c r="E108" s="241">
        <v>5.2530000000000001</v>
      </c>
      <c r="F108" s="234">
        <f t="shared" si="8"/>
        <v>13132.5</v>
      </c>
      <c r="G108" s="235">
        <f t="shared" si="9"/>
        <v>52.53</v>
      </c>
    </row>
    <row r="109" spans="1:7" x14ac:dyDescent="0.25">
      <c r="A109" s="233" t="s">
        <v>2079</v>
      </c>
      <c r="B109" s="233" t="s">
        <v>147</v>
      </c>
      <c r="C109" s="233" t="s">
        <v>1962</v>
      </c>
      <c r="D109" s="236">
        <v>350</v>
      </c>
      <c r="E109" s="241">
        <v>5.2530000000000001</v>
      </c>
      <c r="F109" s="234">
        <f t="shared" si="8"/>
        <v>1838.55</v>
      </c>
      <c r="G109" s="235">
        <f t="shared" si="9"/>
        <v>7.3542000000000005</v>
      </c>
    </row>
    <row r="110" spans="1:7" x14ac:dyDescent="0.25">
      <c r="A110" s="233" t="s">
        <v>2080</v>
      </c>
      <c r="B110" s="233" t="s">
        <v>147</v>
      </c>
      <c r="C110" s="233" t="s">
        <v>1962</v>
      </c>
      <c r="D110" s="236">
        <v>1125</v>
      </c>
      <c r="E110" s="241">
        <v>5.2530000000000001</v>
      </c>
      <c r="F110" s="234">
        <f t="shared" si="8"/>
        <v>5909.625</v>
      </c>
      <c r="G110" s="235">
        <f t="shared" si="9"/>
        <v>23.638500000000001</v>
      </c>
    </row>
    <row r="111" spans="1:7" x14ac:dyDescent="0.25">
      <c r="A111" s="233" t="s">
        <v>2081</v>
      </c>
      <c r="B111" s="233" t="s">
        <v>2045</v>
      </c>
      <c r="C111" s="233" t="s">
        <v>1962</v>
      </c>
      <c r="D111" s="236">
        <v>7974.13</v>
      </c>
      <c r="E111" s="233">
        <v>5.2314999999999996</v>
      </c>
      <c r="F111" s="234">
        <f t="shared" si="8"/>
        <v>41716.661094999996</v>
      </c>
      <c r="G111" s="235">
        <f t="shared" si="9"/>
        <v>166.86664438</v>
      </c>
    </row>
    <row r="112" spans="1:7" x14ac:dyDescent="0.25">
      <c r="A112" s="233" t="s">
        <v>802</v>
      </c>
      <c r="B112" s="233" t="s">
        <v>2082</v>
      </c>
      <c r="C112" s="233" t="s">
        <v>1961</v>
      </c>
      <c r="D112" s="236">
        <v>275000</v>
      </c>
      <c r="E112" s="233">
        <v>5.2164999999999999</v>
      </c>
      <c r="F112" s="234">
        <f t="shared" si="8"/>
        <v>1434537.5</v>
      </c>
      <c r="G112" s="235">
        <f t="shared" si="9"/>
        <v>5738.1500000000005</v>
      </c>
    </row>
    <row r="113" spans="1:7" x14ac:dyDescent="0.25">
      <c r="A113" s="243" t="s">
        <v>2083</v>
      </c>
      <c r="B113" s="233" t="s">
        <v>2029</v>
      </c>
      <c r="C113" s="233" t="s">
        <v>1964</v>
      </c>
      <c r="D113" s="232">
        <v>550</v>
      </c>
      <c r="E113" s="237">
        <v>5.516</v>
      </c>
      <c r="F113" s="234">
        <f t="shared" si="8"/>
        <v>3033.8</v>
      </c>
      <c r="G113" s="235">
        <f t="shared" si="9"/>
        <v>12.135200000000001</v>
      </c>
    </row>
    <row r="114" spans="1:7" x14ac:dyDescent="0.25">
      <c r="A114" s="233" t="s">
        <v>1906</v>
      </c>
      <c r="B114" s="233" t="s">
        <v>1973</v>
      </c>
      <c r="C114" s="233" t="s">
        <v>1961</v>
      </c>
      <c r="D114" s="236">
        <v>12880</v>
      </c>
      <c r="E114" s="241">
        <v>5.3250000000000002</v>
      </c>
      <c r="F114" s="234">
        <f t="shared" si="8"/>
        <v>68586</v>
      </c>
      <c r="G114" s="235">
        <f t="shared" si="9"/>
        <v>274.34399999999999</v>
      </c>
    </row>
    <row r="115" spans="1:7" x14ac:dyDescent="0.25">
      <c r="A115" s="233" t="s">
        <v>2084</v>
      </c>
      <c r="B115" s="233" t="s">
        <v>259</v>
      </c>
      <c r="C115" s="233" t="s">
        <v>1961</v>
      </c>
      <c r="D115" s="236">
        <v>219160.91</v>
      </c>
      <c r="E115" s="241">
        <v>5.399</v>
      </c>
      <c r="F115" s="234">
        <f t="shared" si="8"/>
        <v>1183249.75309</v>
      </c>
      <c r="G115" s="235">
        <f t="shared" si="9"/>
        <v>4732.9990123600001</v>
      </c>
    </row>
    <row r="116" spans="1:7" x14ac:dyDescent="0.25">
      <c r="A116" s="233" t="s">
        <v>2085</v>
      </c>
      <c r="B116" s="233" t="s">
        <v>259</v>
      </c>
      <c r="C116" s="233" t="s">
        <v>1962</v>
      </c>
      <c r="D116" s="236">
        <v>2950</v>
      </c>
      <c r="E116" s="241">
        <v>5.3689999999999998</v>
      </c>
      <c r="F116" s="234">
        <f t="shared" si="8"/>
        <v>15838.55</v>
      </c>
      <c r="G116" s="235">
        <f t="shared" si="9"/>
        <v>63.354200000000006</v>
      </c>
    </row>
    <row r="117" spans="1:7" x14ac:dyDescent="0.25">
      <c r="A117" s="233" t="s">
        <v>2086</v>
      </c>
      <c r="B117" s="233" t="s">
        <v>1973</v>
      </c>
      <c r="C117" s="233" t="s">
        <v>1962</v>
      </c>
      <c r="D117" s="236">
        <v>2420</v>
      </c>
      <c r="E117" s="237">
        <v>5.4089999999999998</v>
      </c>
      <c r="F117" s="234">
        <f t="shared" si="8"/>
        <v>13089.779999999999</v>
      </c>
      <c r="G117" s="235">
        <f t="shared" si="9"/>
        <v>52.359119999999997</v>
      </c>
    </row>
    <row r="118" spans="1:7" x14ac:dyDescent="0.25">
      <c r="A118" s="233" t="s">
        <v>2087</v>
      </c>
      <c r="B118" s="233" t="s">
        <v>147</v>
      </c>
      <c r="C118" s="233" t="s">
        <v>1962</v>
      </c>
      <c r="D118" s="236">
        <v>12537.5</v>
      </c>
      <c r="E118" s="237">
        <v>5.31</v>
      </c>
      <c r="F118" s="234">
        <f t="shared" si="8"/>
        <v>66574.125</v>
      </c>
      <c r="G118" s="235">
        <f t="shared" si="9"/>
        <v>266.29650000000004</v>
      </c>
    </row>
    <row r="119" spans="1:7" x14ac:dyDescent="0.25">
      <c r="A119" s="233" t="s">
        <v>2088</v>
      </c>
      <c r="B119" s="233" t="s">
        <v>355</v>
      </c>
      <c r="C119" s="233" t="s">
        <v>1961</v>
      </c>
      <c r="D119" s="236">
        <v>1413.5</v>
      </c>
      <c r="E119" s="241">
        <v>5.3250000000000002</v>
      </c>
      <c r="F119" s="234">
        <f t="shared" si="8"/>
        <v>7526.8874999999998</v>
      </c>
      <c r="G119" s="235">
        <f t="shared" si="9"/>
        <v>30.10755</v>
      </c>
    </row>
    <row r="120" spans="1:7" x14ac:dyDescent="0.25">
      <c r="A120" s="233" t="s">
        <v>2089</v>
      </c>
      <c r="B120" s="233" t="s">
        <v>147</v>
      </c>
      <c r="C120" s="233" t="s">
        <v>1962</v>
      </c>
      <c r="D120" s="236">
        <v>8675</v>
      </c>
      <c r="E120" s="233">
        <v>5.1429999999999998</v>
      </c>
      <c r="F120" s="234">
        <f t="shared" si="8"/>
        <v>44615.525000000001</v>
      </c>
      <c r="G120" s="235">
        <f t="shared" si="9"/>
        <v>178.46210000000002</v>
      </c>
    </row>
    <row r="121" spans="1:7" x14ac:dyDescent="0.25">
      <c r="A121" s="233" t="s">
        <v>2090</v>
      </c>
      <c r="B121" s="233" t="s">
        <v>147</v>
      </c>
      <c r="C121" s="233" t="s">
        <v>1962</v>
      </c>
      <c r="D121" s="247">
        <v>8300</v>
      </c>
      <c r="E121" s="233">
        <v>5.1162999999999998</v>
      </c>
      <c r="F121" s="234">
        <f t="shared" si="8"/>
        <v>42465.29</v>
      </c>
      <c r="G121" s="235">
        <f t="shared" si="9"/>
        <v>169.86116000000004</v>
      </c>
    </row>
    <row r="122" spans="1:7" x14ac:dyDescent="0.25">
      <c r="A122" s="233" t="s">
        <v>2091</v>
      </c>
      <c r="B122" s="233" t="s">
        <v>355</v>
      </c>
      <c r="C122" s="233" t="s">
        <v>1964</v>
      </c>
      <c r="D122" s="232">
        <v>725</v>
      </c>
      <c r="E122" s="241">
        <v>5.4249999999999998</v>
      </c>
      <c r="F122" s="234">
        <f t="shared" si="8"/>
        <v>3933.125</v>
      </c>
      <c r="G122" s="235">
        <f t="shared" si="9"/>
        <v>15.732500000000002</v>
      </c>
    </row>
    <row r="123" spans="1:7" x14ac:dyDescent="0.25">
      <c r="A123" s="233" t="s">
        <v>2092</v>
      </c>
      <c r="B123" s="233" t="s">
        <v>259</v>
      </c>
      <c r="C123" s="233" t="s">
        <v>1962</v>
      </c>
      <c r="D123" s="247">
        <v>2040</v>
      </c>
      <c r="E123" s="237">
        <v>5.4785000000000004</v>
      </c>
      <c r="F123" s="234">
        <f t="shared" si="8"/>
        <v>11176.140000000001</v>
      </c>
      <c r="G123" s="235">
        <f t="shared" si="9"/>
        <v>44.704560000000008</v>
      </c>
    </row>
    <row r="124" spans="1:7" x14ac:dyDescent="0.25">
      <c r="A124" s="233" t="s">
        <v>2093</v>
      </c>
      <c r="B124" s="233" t="s">
        <v>259</v>
      </c>
      <c r="C124" s="233" t="s">
        <v>1962</v>
      </c>
      <c r="D124" s="236">
        <v>2950</v>
      </c>
      <c r="E124" s="237">
        <v>5.2084999999999999</v>
      </c>
      <c r="F124" s="234">
        <f t="shared" si="8"/>
        <v>15365.074999999999</v>
      </c>
      <c r="G124" s="235">
        <f t="shared" si="9"/>
        <v>61.460299999999997</v>
      </c>
    </row>
    <row r="125" spans="1:7" x14ac:dyDescent="0.25">
      <c r="A125" s="233" t="s">
        <v>2094</v>
      </c>
      <c r="B125" s="233" t="s">
        <v>1973</v>
      </c>
      <c r="C125" s="233" t="s">
        <v>1963</v>
      </c>
      <c r="D125" s="236">
        <v>450</v>
      </c>
      <c r="E125" s="233">
        <v>5.258</v>
      </c>
      <c r="F125" s="234">
        <f t="shared" si="8"/>
        <v>2366.1</v>
      </c>
      <c r="G125" s="235">
        <f t="shared" si="9"/>
        <v>9.4643999999999995</v>
      </c>
    </row>
    <row r="126" spans="1:7" x14ac:dyDescent="0.25">
      <c r="A126" s="233" t="s">
        <v>2095</v>
      </c>
      <c r="B126" s="233" t="s">
        <v>1973</v>
      </c>
      <c r="C126" s="233" t="s">
        <v>1962</v>
      </c>
      <c r="D126" s="236">
        <v>2420</v>
      </c>
      <c r="E126" s="237">
        <v>5.3784999999999998</v>
      </c>
      <c r="F126" s="234">
        <f t="shared" si="8"/>
        <v>13015.97</v>
      </c>
      <c r="G126" s="235">
        <f t="shared" si="9"/>
        <v>52.063879999999997</v>
      </c>
    </row>
    <row r="127" spans="1:7" x14ac:dyDescent="0.25">
      <c r="A127" s="233" t="s">
        <v>712</v>
      </c>
      <c r="B127" s="233" t="s">
        <v>259</v>
      </c>
      <c r="C127" s="233" t="s">
        <v>1962</v>
      </c>
      <c r="D127" s="236">
        <v>1850</v>
      </c>
      <c r="E127" s="237">
        <v>5.2084999999999999</v>
      </c>
      <c r="F127" s="234">
        <f t="shared" si="8"/>
        <v>9635.7250000000004</v>
      </c>
      <c r="G127" s="235">
        <f t="shared" si="9"/>
        <v>38.542900000000003</v>
      </c>
    </row>
    <row r="128" spans="1:7" x14ac:dyDescent="0.25">
      <c r="A128" s="233" t="s">
        <v>2096</v>
      </c>
      <c r="B128" s="233" t="s">
        <v>259</v>
      </c>
      <c r="C128" s="233" t="s">
        <v>1962</v>
      </c>
      <c r="D128" s="236">
        <v>1100</v>
      </c>
      <c r="E128" s="241">
        <v>5.2220000000000004</v>
      </c>
      <c r="F128" s="234">
        <f t="shared" si="8"/>
        <v>5744.2000000000007</v>
      </c>
      <c r="G128" s="235">
        <f t="shared" si="9"/>
        <v>22.976800000000004</v>
      </c>
    </row>
    <row r="129" spans="1:7" x14ac:dyDescent="0.25">
      <c r="A129" s="233" t="s">
        <v>2097</v>
      </c>
      <c r="B129" s="233" t="s">
        <v>2220</v>
      </c>
      <c r="C129" s="233" t="s">
        <v>1961</v>
      </c>
      <c r="D129" s="236">
        <v>27640</v>
      </c>
      <c r="E129" s="233">
        <v>5.3579999999999997</v>
      </c>
      <c r="F129" s="234">
        <f t="shared" si="8"/>
        <v>148095.12</v>
      </c>
      <c r="G129" s="235">
        <f t="shared" si="9"/>
        <v>592.38048000000003</v>
      </c>
    </row>
    <row r="130" spans="1:7" x14ac:dyDescent="0.25">
      <c r="A130" s="233" t="s">
        <v>2098</v>
      </c>
      <c r="B130" s="233" t="s">
        <v>147</v>
      </c>
      <c r="C130" s="233" t="s">
        <v>1962</v>
      </c>
      <c r="D130" s="236">
        <v>105</v>
      </c>
      <c r="E130" s="237">
        <v>5.42</v>
      </c>
      <c r="F130" s="234">
        <f t="shared" si="8"/>
        <v>569.1</v>
      </c>
      <c r="G130" s="235">
        <f t="shared" si="9"/>
        <v>2.2764000000000002</v>
      </c>
    </row>
    <row r="131" spans="1:7" x14ac:dyDescent="0.25">
      <c r="A131" s="233" t="s">
        <v>2099</v>
      </c>
      <c r="B131" s="233" t="s">
        <v>147</v>
      </c>
      <c r="C131" s="233" t="s">
        <v>1962</v>
      </c>
      <c r="D131" s="236">
        <v>490</v>
      </c>
      <c r="E131" s="233">
        <v>5.5019999999999998</v>
      </c>
      <c r="F131" s="234">
        <f t="shared" si="8"/>
        <v>2695.98</v>
      </c>
      <c r="G131" s="235">
        <f t="shared" si="9"/>
        <v>10.783920000000002</v>
      </c>
    </row>
    <row r="132" spans="1:7" x14ac:dyDescent="0.25">
      <c r="A132" s="233" t="s">
        <v>2100</v>
      </c>
      <c r="B132" s="233" t="s">
        <v>259</v>
      </c>
      <c r="C132" s="233" t="s">
        <v>1962</v>
      </c>
      <c r="D132" s="236">
        <v>1220.28</v>
      </c>
      <c r="E132" s="237">
        <v>5.2084999999999999</v>
      </c>
      <c r="F132" s="234">
        <f t="shared" si="8"/>
        <v>6355.8283799999999</v>
      </c>
      <c r="G132" s="235">
        <f t="shared" si="9"/>
        <v>25.423313520000001</v>
      </c>
    </row>
    <row r="133" spans="1:7" x14ac:dyDescent="0.25">
      <c r="A133" s="233" t="s">
        <v>2101</v>
      </c>
      <c r="B133" s="233" t="s">
        <v>259</v>
      </c>
      <c r="C133" s="233" t="s">
        <v>1962</v>
      </c>
      <c r="D133" s="236">
        <v>1770</v>
      </c>
      <c r="E133" s="237">
        <v>5.2084999999999999</v>
      </c>
      <c r="F133" s="234">
        <f t="shared" si="8"/>
        <v>9219.0450000000001</v>
      </c>
      <c r="G133" s="235">
        <f t="shared" si="9"/>
        <v>36.876179999999998</v>
      </c>
    </row>
    <row r="134" spans="1:7" x14ac:dyDescent="0.25">
      <c r="A134" s="233" t="s">
        <v>2102</v>
      </c>
      <c r="B134" s="233" t="s">
        <v>259</v>
      </c>
      <c r="C134" s="233" t="s">
        <v>1962</v>
      </c>
      <c r="D134" s="236">
        <v>1772.51</v>
      </c>
      <c r="E134" s="233">
        <v>5.2145000000000001</v>
      </c>
      <c r="F134" s="234">
        <f t="shared" si="8"/>
        <v>9242.7533949999997</v>
      </c>
      <c r="G134" s="235">
        <f t="shared" si="9"/>
        <v>36.971013579999997</v>
      </c>
    </row>
    <row r="135" spans="1:7" x14ac:dyDescent="0.25">
      <c r="A135" s="233" t="s">
        <v>2103</v>
      </c>
      <c r="B135" s="233" t="s">
        <v>2029</v>
      </c>
      <c r="C135" s="233" t="s">
        <v>1962</v>
      </c>
      <c r="D135" s="236">
        <v>1749</v>
      </c>
      <c r="E135" s="233">
        <v>5.3680000000000003</v>
      </c>
      <c r="F135" s="234">
        <f t="shared" ref="F135:F173" si="10">D135*E135</f>
        <v>9388.6320000000014</v>
      </c>
      <c r="G135" s="235">
        <f t="shared" si="9"/>
        <v>37.554528000000005</v>
      </c>
    </row>
    <row r="136" spans="1:7" x14ac:dyDescent="0.25">
      <c r="A136" s="233" t="s">
        <v>2104</v>
      </c>
      <c r="B136" s="233" t="s">
        <v>355</v>
      </c>
      <c r="C136" s="233" t="s">
        <v>1962</v>
      </c>
      <c r="D136" s="236">
        <v>1749</v>
      </c>
      <c r="E136" s="237">
        <v>5.2125000000000004</v>
      </c>
      <c r="F136" s="234">
        <f t="shared" si="10"/>
        <v>9116.6625000000004</v>
      </c>
      <c r="G136" s="235">
        <f t="shared" si="9"/>
        <v>36.466650000000008</v>
      </c>
    </row>
    <row r="137" spans="1:7" x14ac:dyDescent="0.25">
      <c r="A137" s="233" t="s">
        <v>2105</v>
      </c>
      <c r="B137" s="233" t="s">
        <v>2106</v>
      </c>
      <c r="C137" s="233" t="s">
        <v>1962</v>
      </c>
      <c r="D137" s="254">
        <v>1500</v>
      </c>
      <c r="E137" s="233">
        <v>5.3455000000000004</v>
      </c>
      <c r="F137" s="234">
        <f t="shared" si="10"/>
        <v>8018.2500000000009</v>
      </c>
      <c r="G137" s="235">
        <f t="shared" si="9"/>
        <v>32.073</v>
      </c>
    </row>
    <row r="138" spans="1:7" x14ac:dyDescent="0.25">
      <c r="A138" s="233" t="s">
        <v>931</v>
      </c>
      <c r="B138" s="233" t="s">
        <v>2222</v>
      </c>
      <c r="C138" s="233" t="s">
        <v>1961</v>
      </c>
      <c r="D138" s="257">
        <v>31999</v>
      </c>
      <c r="E138" s="241">
        <v>5.3140000000000001</v>
      </c>
      <c r="F138" s="234">
        <f t="shared" si="10"/>
        <v>170042.68600000002</v>
      </c>
      <c r="G138" s="235">
        <f t="shared" si="9"/>
        <v>680.17074400000013</v>
      </c>
    </row>
    <row r="139" spans="1:7" x14ac:dyDescent="0.25">
      <c r="A139" s="233" t="s">
        <v>2107</v>
      </c>
      <c r="B139" s="233" t="s">
        <v>1474</v>
      </c>
      <c r="C139" s="233" t="s">
        <v>1961</v>
      </c>
      <c r="D139" s="236">
        <v>51000</v>
      </c>
      <c r="E139" s="241">
        <v>5.1890000000000001</v>
      </c>
      <c r="F139" s="234">
        <f t="shared" si="10"/>
        <v>264639</v>
      </c>
      <c r="G139" s="235">
        <f t="shared" si="9"/>
        <v>1058.556</v>
      </c>
    </row>
    <row r="140" spans="1:7" x14ac:dyDescent="0.25">
      <c r="A140" s="233" t="s">
        <v>2108</v>
      </c>
      <c r="B140" s="233" t="s">
        <v>355</v>
      </c>
      <c r="C140" s="233" t="s">
        <v>1962</v>
      </c>
      <c r="D140" s="251">
        <v>700</v>
      </c>
      <c r="E140" s="233">
        <v>5.1239999999999997</v>
      </c>
      <c r="F140" s="234">
        <f t="shared" si="10"/>
        <v>3586.7999999999997</v>
      </c>
      <c r="G140" s="235">
        <f t="shared" si="9"/>
        <v>14.347199999999999</v>
      </c>
    </row>
    <row r="141" spans="1:7" x14ac:dyDescent="0.25">
      <c r="A141" s="243" t="s">
        <v>2109</v>
      </c>
      <c r="B141" s="233" t="s">
        <v>355</v>
      </c>
      <c r="C141" s="233" t="s">
        <v>1963</v>
      </c>
      <c r="D141" s="251">
        <v>1000</v>
      </c>
      <c r="E141" s="233">
        <v>5.1239999999999997</v>
      </c>
      <c r="F141" s="234">
        <f t="shared" si="10"/>
        <v>5124</v>
      </c>
      <c r="G141" s="235">
        <f t="shared" si="9"/>
        <v>20.496000000000002</v>
      </c>
    </row>
    <row r="142" spans="1:7" x14ac:dyDescent="0.25">
      <c r="A142" s="249" t="s">
        <v>2110</v>
      </c>
      <c r="B142" s="249" t="s">
        <v>1973</v>
      </c>
      <c r="C142" s="249" t="s">
        <v>1962</v>
      </c>
      <c r="D142" s="236">
        <v>2765</v>
      </c>
      <c r="E142" s="258">
        <v>5.0990000000000002</v>
      </c>
      <c r="F142" s="234">
        <f t="shared" si="10"/>
        <v>14098.735000000001</v>
      </c>
      <c r="G142" s="235">
        <f t="shared" si="9"/>
        <v>56.394940000000013</v>
      </c>
    </row>
    <row r="143" spans="1:7" x14ac:dyDescent="0.25">
      <c r="A143" s="233" t="s">
        <v>2111</v>
      </c>
      <c r="B143" s="233" t="s">
        <v>1973</v>
      </c>
      <c r="C143" s="233" t="s">
        <v>1962</v>
      </c>
      <c r="D143" s="247">
        <v>2400</v>
      </c>
      <c r="E143" s="237">
        <v>5.4009999999999998</v>
      </c>
      <c r="F143" s="234">
        <f t="shared" si="10"/>
        <v>12962.4</v>
      </c>
      <c r="G143" s="235">
        <f t="shared" ref="G143:G205" si="11">F143*2%*20%</f>
        <v>51.849600000000002</v>
      </c>
    </row>
    <row r="144" spans="1:7" x14ac:dyDescent="0.25">
      <c r="A144" s="243" t="s">
        <v>2112</v>
      </c>
      <c r="B144" s="233" t="s">
        <v>1973</v>
      </c>
      <c r="C144" s="233" t="s">
        <v>1967</v>
      </c>
      <c r="D144" s="236">
        <v>1260</v>
      </c>
      <c r="E144" s="237">
        <v>5.2069999999999999</v>
      </c>
      <c r="F144" s="234">
        <f t="shared" si="10"/>
        <v>6560.82</v>
      </c>
      <c r="G144" s="235">
        <f t="shared" si="11"/>
        <v>26.243279999999999</v>
      </c>
    </row>
    <row r="145" spans="1:7" x14ac:dyDescent="0.25">
      <c r="A145" s="233" t="s">
        <v>2113</v>
      </c>
      <c r="B145" s="233" t="s">
        <v>2220</v>
      </c>
      <c r="C145" s="233" t="s">
        <v>1961</v>
      </c>
      <c r="D145" s="236">
        <v>173555</v>
      </c>
      <c r="E145" s="241">
        <v>5.1162999999999998</v>
      </c>
      <c r="F145" s="234">
        <f t="shared" si="10"/>
        <v>887959.44649999996</v>
      </c>
      <c r="G145" s="235">
        <f t="shared" si="11"/>
        <v>3551.8377860000001</v>
      </c>
    </row>
    <row r="146" spans="1:7" x14ac:dyDescent="0.25">
      <c r="A146" s="233" t="s">
        <v>2114</v>
      </c>
      <c r="B146" s="233" t="s">
        <v>355</v>
      </c>
      <c r="C146" s="233" t="s">
        <v>1962</v>
      </c>
      <c r="D146" s="236">
        <v>1805</v>
      </c>
      <c r="E146" s="237">
        <v>5.0990000000000002</v>
      </c>
      <c r="F146" s="234">
        <f t="shared" si="10"/>
        <v>9203.6949999999997</v>
      </c>
      <c r="G146" s="235">
        <f t="shared" si="11"/>
        <v>36.814780000000006</v>
      </c>
    </row>
    <row r="147" spans="1:7" x14ac:dyDescent="0.25">
      <c r="A147" s="230" t="s">
        <v>2115</v>
      </c>
      <c r="B147" s="230" t="s">
        <v>259</v>
      </c>
      <c r="C147" s="230" t="s">
        <v>1962</v>
      </c>
      <c r="D147" s="259">
        <v>1900</v>
      </c>
      <c r="E147" s="241">
        <v>5.181</v>
      </c>
      <c r="F147" s="234">
        <f t="shared" si="10"/>
        <v>9843.9</v>
      </c>
      <c r="G147" s="235">
        <f t="shared" si="11"/>
        <v>39.375599999999999</v>
      </c>
    </row>
    <row r="148" spans="1:7" x14ac:dyDescent="0.25">
      <c r="A148" s="233" t="s">
        <v>2116</v>
      </c>
      <c r="B148" s="233" t="s">
        <v>147</v>
      </c>
      <c r="C148" s="233" t="s">
        <v>1962</v>
      </c>
      <c r="D148" s="259">
        <v>6589</v>
      </c>
      <c r="E148" s="237">
        <v>5.1870000000000003</v>
      </c>
      <c r="F148" s="234">
        <f t="shared" si="10"/>
        <v>34177.143000000004</v>
      </c>
      <c r="G148" s="235">
        <f t="shared" si="11"/>
        <v>136.70857200000003</v>
      </c>
    </row>
    <row r="149" spans="1:7" x14ac:dyDescent="0.25">
      <c r="A149" s="233" t="s">
        <v>2117</v>
      </c>
      <c r="B149" s="233" t="s">
        <v>147</v>
      </c>
      <c r="C149" s="233" t="s">
        <v>1962</v>
      </c>
      <c r="D149" s="259">
        <v>2836</v>
      </c>
      <c r="E149" s="237">
        <v>5.1870000000000003</v>
      </c>
      <c r="F149" s="234">
        <f t="shared" si="10"/>
        <v>14710.332</v>
      </c>
      <c r="G149" s="235">
        <f t="shared" si="11"/>
        <v>58.841328000000004</v>
      </c>
    </row>
    <row r="150" spans="1:7" x14ac:dyDescent="0.25">
      <c r="A150" s="243" t="s">
        <v>2118</v>
      </c>
      <c r="B150" s="233" t="s">
        <v>2220</v>
      </c>
      <c r="C150" s="233" t="s">
        <v>1962</v>
      </c>
      <c r="D150" s="247">
        <v>1800</v>
      </c>
      <c r="E150" s="237">
        <v>5.4565000000000001</v>
      </c>
      <c r="F150" s="234">
        <f t="shared" si="10"/>
        <v>9821.7000000000007</v>
      </c>
      <c r="G150" s="235">
        <f t="shared" si="11"/>
        <v>39.286800000000007</v>
      </c>
    </row>
    <row r="151" spans="1:7" x14ac:dyDescent="0.25">
      <c r="A151" s="233" t="s">
        <v>2119</v>
      </c>
      <c r="B151" s="233" t="s">
        <v>147</v>
      </c>
      <c r="C151" s="233" t="s">
        <v>1962</v>
      </c>
      <c r="D151" s="236">
        <v>1500</v>
      </c>
      <c r="E151" s="241">
        <v>5.1630000000000003</v>
      </c>
      <c r="F151" s="234">
        <f t="shared" si="10"/>
        <v>7744.5</v>
      </c>
      <c r="G151" s="235">
        <f t="shared" si="11"/>
        <v>30.978000000000005</v>
      </c>
    </row>
    <row r="152" spans="1:7" x14ac:dyDescent="0.25">
      <c r="A152" s="233" t="s">
        <v>2120</v>
      </c>
      <c r="B152" s="233" t="s">
        <v>2082</v>
      </c>
      <c r="C152" s="233" t="s">
        <v>1962</v>
      </c>
      <c r="D152" s="255">
        <v>700</v>
      </c>
      <c r="E152" s="233">
        <v>6.016</v>
      </c>
      <c r="F152" s="234">
        <f t="shared" si="10"/>
        <v>4211.2</v>
      </c>
      <c r="G152" s="235">
        <f t="shared" si="11"/>
        <v>16.844800000000003</v>
      </c>
    </row>
    <row r="153" spans="1:7" x14ac:dyDescent="0.25">
      <c r="A153" s="233" t="s">
        <v>2121</v>
      </c>
      <c r="B153" s="233" t="s">
        <v>147</v>
      </c>
      <c r="C153" s="233" t="s">
        <v>1962</v>
      </c>
      <c r="D153" s="254">
        <v>905</v>
      </c>
      <c r="E153" s="233">
        <v>5.1829999999999998</v>
      </c>
      <c r="F153" s="234">
        <f t="shared" si="10"/>
        <v>4690.6149999999998</v>
      </c>
      <c r="G153" s="235">
        <f t="shared" si="11"/>
        <v>18.762460000000001</v>
      </c>
    </row>
    <row r="154" spans="1:7" x14ac:dyDescent="0.25">
      <c r="A154" s="233" t="s">
        <v>2122</v>
      </c>
      <c r="B154" s="233" t="s">
        <v>147</v>
      </c>
      <c r="C154" s="233" t="s">
        <v>1962</v>
      </c>
      <c r="D154" s="255">
        <v>700</v>
      </c>
      <c r="E154" s="233">
        <v>6.016</v>
      </c>
      <c r="F154" s="234">
        <f t="shared" si="10"/>
        <v>4211.2</v>
      </c>
      <c r="G154" s="235">
        <f t="shared" si="11"/>
        <v>16.844800000000003</v>
      </c>
    </row>
    <row r="155" spans="1:7" x14ac:dyDescent="0.25">
      <c r="A155" s="233" t="s">
        <v>2123</v>
      </c>
      <c r="B155" s="233" t="s">
        <v>147</v>
      </c>
      <c r="C155" s="233" t="s">
        <v>1962</v>
      </c>
      <c r="D155" s="252">
        <v>16310</v>
      </c>
      <c r="E155" s="233">
        <v>5.4180000000000001</v>
      </c>
      <c r="F155" s="234">
        <f t="shared" si="10"/>
        <v>88367.58</v>
      </c>
      <c r="G155" s="235">
        <f t="shared" si="11"/>
        <v>353.47032000000002</v>
      </c>
    </row>
    <row r="156" spans="1:7" x14ac:dyDescent="0.25">
      <c r="A156" s="243" t="s">
        <v>2124</v>
      </c>
      <c r="B156" s="233" t="s">
        <v>147</v>
      </c>
      <c r="C156" s="233" t="s">
        <v>1962</v>
      </c>
      <c r="D156" s="236">
        <v>2265</v>
      </c>
      <c r="E156" s="233">
        <v>5.0529999999999999</v>
      </c>
      <c r="F156" s="234">
        <f t="shared" si="10"/>
        <v>11445.045</v>
      </c>
      <c r="G156" s="235">
        <f t="shared" si="11"/>
        <v>45.780180000000001</v>
      </c>
    </row>
    <row r="157" spans="1:7" x14ac:dyDescent="0.25">
      <c r="A157" s="233" t="s">
        <v>2125</v>
      </c>
      <c r="B157" s="233" t="s">
        <v>147</v>
      </c>
      <c r="C157" s="233" t="s">
        <v>1962</v>
      </c>
      <c r="D157" s="236">
        <v>999</v>
      </c>
      <c r="E157" s="233">
        <v>5.0529999999999999</v>
      </c>
      <c r="F157" s="234">
        <f t="shared" si="10"/>
        <v>5047.9470000000001</v>
      </c>
      <c r="G157" s="235">
        <f t="shared" si="11"/>
        <v>20.191788000000003</v>
      </c>
    </row>
    <row r="158" spans="1:7" x14ac:dyDescent="0.25">
      <c r="A158" s="233" t="s">
        <v>2126</v>
      </c>
      <c r="B158" s="233" t="s">
        <v>147</v>
      </c>
      <c r="C158" s="233" t="s">
        <v>1962</v>
      </c>
      <c r="D158" s="260">
        <v>11620</v>
      </c>
      <c r="E158" s="233">
        <v>5.0670000000000002</v>
      </c>
      <c r="F158" s="234">
        <f t="shared" si="10"/>
        <v>58878.54</v>
      </c>
      <c r="G158" s="235">
        <f t="shared" si="11"/>
        <v>235.51416</v>
      </c>
    </row>
    <row r="159" spans="1:7" x14ac:dyDescent="0.25">
      <c r="A159" s="233" t="s">
        <v>2127</v>
      </c>
      <c r="B159" s="233" t="s">
        <v>147</v>
      </c>
      <c r="C159" s="233" t="s">
        <v>1962</v>
      </c>
      <c r="D159" s="236">
        <v>2965</v>
      </c>
      <c r="E159" s="237">
        <v>5.2069999999999999</v>
      </c>
      <c r="F159" s="234">
        <f t="shared" si="10"/>
        <v>15438.754999999999</v>
      </c>
      <c r="G159" s="235">
        <f t="shared" si="11"/>
        <v>61.755020000000002</v>
      </c>
    </row>
    <row r="160" spans="1:7" x14ac:dyDescent="0.25">
      <c r="A160" s="233" t="s">
        <v>2128</v>
      </c>
      <c r="B160" s="233" t="s">
        <v>147</v>
      </c>
      <c r="C160" s="233" t="s">
        <v>1968</v>
      </c>
      <c r="D160" s="236">
        <v>12765</v>
      </c>
      <c r="E160" s="237">
        <v>5.2069999999999999</v>
      </c>
      <c r="F160" s="234">
        <f t="shared" si="10"/>
        <v>66467.354999999996</v>
      </c>
      <c r="G160" s="235">
        <f t="shared" si="11"/>
        <v>265.86941999999999</v>
      </c>
    </row>
    <row r="161" spans="1:7" x14ac:dyDescent="0.25">
      <c r="A161" s="233" t="s">
        <v>2129</v>
      </c>
      <c r="B161" s="233" t="s">
        <v>147</v>
      </c>
      <c r="C161" s="233" t="s">
        <v>1962</v>
      </c>
      <c r="D161" s="236">
        <v>3900</v>
      </c>
      <c r="E161" s="237">
        <v>5.2069999999999999</v>
      </c>
      <c r="F161" s="234">
        <f t="shared" si="10"/>
        <v>20307.3</v>
      </c>
      <c r="G161" s="235">
        <f t="shared" si="11"/>
        <v>81.229200000000006</v>
      </c>
    </row>
    <row r="162" spans="1:7" x14ac:dyDescent="0.25">
      <c r="A162" s="233" t="s">
        <v>2130</v>
      </c>
      <c r="B162" s="233" t="s">
        <v>147</v>
      </c>
      <c r="C162" s="233" t="s">
        <v>1962</v>
      </c>
      <c r="D162" s="236">
        <v>2420</v>
      </c>
      <c r="E162" s="237">
        <v>5.2069999999999999</v>
      </c>
      <c r="F162" s="234">
        <f t="shared" si="10"/>
        <v>12600.94</v>
      </c>
      <c r="G162" s="235">
        <f t="shared" si="11"/>
        <v>50.403760000000005</v>
      </c>
    </row>
    <row r="163" spans="1:7" x14ac:dyDescent="0.25">
      <c r="A163" s="233" t="s">
        <v>2131</v>
      </c>
      <c r="B163" s="233" t="s">
        <v>147</v>
      </c>
      <c r="C163" s="233" t="s">
        <v>1962</v>
      </c>
      <c r="D163" s="236">
        <v>3065</v>
      </c>
      <c r="E163" s="237">
        <v>5.2069999999999999</v>
      </c>
      <c r="F163" s="234">
        <f t="shared" si="10"/>
        <v>15959.455</v>
      </c>
      <c r="G163" s="235">
        <f t="shared" si="11"/>
        <v>63.837820000000001</v>
      </c>
    </row>
    <row r="164" spans="1:7" x14ac:dyDescent="0.25">
      <c r="A164" s="233" t="s">
        <v>2132</v>
      </c>
      <c r="B164" s="233" t="s">
        <v>147</v>
      </c>
      <c r="C164" s="233" t="s">
        <v>1962</v>
      </c>
      <c r="D164" s="236">
        <v>8095</v>
      </c>
      <c r="E164" s="233">
        <v>5.1890000000000001</v>
      </c>
      <c r="F164" s="234">
        <f t="shared" si="10"/>
        <v>42004.955000000002</v>
      </c>
      <c r="G164" s="235">
        <f t="shared" si="11"/>
        <v>168.01982000000001</v>
      </c>
    </row>
    <row r="165" spans="1:7" x14ac:dyDescent="0.25">
      <c r="A165" s="233" t="s">
        <v>2133</v>
      </c>
      <c r="B165" s="233" t="s">
        <v>147</v>
      </c>
      <c r="C165" s="233" t="s">
        <v>1962</v>
      </c>
      <c r="D165" s="236">
        <v>6510</v>
      </c>
      <c r="E165" s="233">
        <v>5.3179999999999996</v>
      </c>
      <c r="F165" s="234">
        <f t="shared" si="10"/>
        <v>34620.18</v>
      </c>
      <c r="G165" s="235">
        <f t="shared" si="11"/>
        <v>138.48071999999999</v>
      </c>
    </row>
    <row r="166" spans="1:7" x14ac:dyDescent="0.25">
      <c r="A166" s="233" t="s">
        <v>2134</v>
      </c>
      <c r="B166" s="233" t="s">
        <v>355</v>
      </c>
      <c r="C166" s="233" t="s">
        <v>1962</v>
      </c>
      <c r="D166" s="236">
        <v>2243.38</v>
      </c>
      <c r="E166" s="237">
        <v>5.1079999999999997</v>
      </c>
      <c r="F166" s="234">
        <f t="shared" si="10"/>
        <v>11459.18504</v>
      </c>
      <c r="G166" s="235">
        <f t="shared" si="11"/>
        <v>45.836740160000005</v>
      </c>
    </row>
    <row r="167" spans="1:7" x14ac:dyDescent="0.25">
      <c r="A167" s="233" t="s">
        <v>2135</v>
      </c>
      <c r="B167" s="233" t="s">
        <v>147</v>
      </c>
      <c r="C167" s="233" t="s">
        <v>1962</v>
      </c>
      <c r="D167" s="236">
        <v>10240</v>
      </c>
      <c r="E167" s="237">
        <v>5.1870000000000003</v>
      </c>
      <c r="F167" s="234">
        <f t="shared" si="10"/>
        <v>53114.880000000005</v>
      </c>
      <c r="G167" s="235">
        <f t="shared" si="11"/>
        <v>212.45952000000003</v>
      </c>
    </row>
    <row r="168" spans="1:7" x14ac:dyDescent="0.25">
      <c r="A168" s="233" t="s">
        <v>2136</v>
      </c>
      <c r="B168" s="233" t="s">
        <v>355</v>
      </c>
      <c r="C168" s="233" t="s">
        <v>1962</v>
      </c>
      <c r="D168" s="236">
        <v>590</v>
      </c>
      <c r="E168" s="233">
        <v>5.2489999999999997</v>
      </c>
      <c r="F168" s="234">
        <f t="shared" si="10"/>
        <v>3096.91</v>
      </c>
      <c r="G168" s="235">
        <f t="shared" si="11"/>
        <v>12.387640000000001</v>
      </c>
    </row>
    <row r="169" spans="1:7" x14ac:dyDescent="0.25">
      <c r="A169" s="233" t="s">
        <v>2137</v>
      </c>
      <c r="B169" s="233" t="s">
        <v>355</v>
      </c>
      <c r="C169" s="233" t="s">
        <v>1962</v>
      </c>
      <c r="D169" s="247">
        <v>1400</v>
      </c>
      <c r="E169" s="237">
        <v>5.45</v>
      </c>
      <c r="F169" s="234">
        <f t="shared" si="10"/>
        <v>7630</v>
      </c>
      <c r="G169" s="235">
        <f t="shared" si="11"/>
        <v>30.52</v>
      </c>
    </row>
    <row r="170" spans="1:7" x14ac:dyDescent="0.25">
      <c r="A170" s="233" t="s">
        <v>2138</v>
      </c>
      <c r="B170" s="233" t="s">
        <v>259</v>
      </c>
      <c r="C170" s="233" t="s">
        <v>1962</v>
      </c>
      <c r="D170" s="236">
        <v>1850</v>
      </c>
      <c r="E170" s="248">
        <v>5.19</v>
      </c>
      <c r="F170" s="234">
        <f t="shared" si="10"/>
        <v>9601.5</v>
      </c>
      <c r="G170" s="235">
        <f t="shared" si="11"/>
        <v>38.406000000000006</v>
      </c>
    </row>
    <row r="171" spans="1:7" x14ac:dyDescent="0.25">
      <c r="A171" s="233" t="s">
        <v>2139</v>
      </c>
      <c r="B171" s="233" t="s">
        <v>355</v>
      </c>
      <c r="C171" s="233" t="s">
        <v>1962</v>
      </c>
      <c r="D171" s="245">
        <v>3450</v>
      </c>
      <c r="E171" s="233">
        <v>5.218</v>
      </c>
      <c r="F171" s="234">
        <f t="shared" si="10"/>
        <v>18002.099999999999</v>
      </c>
      <c r="G171" s="235">
        <f t="shared" si="11"/>
        <v>72.008399999999995</v>
      </c>
    </row>
    <row r="172" spans="1:7" x14ac:dyDescent="0.25">
      <c r="A172" s="233" t="s">
        <v>2140</v>
      </c>
      <c r="B172" s="233" t="s">
        <v>259</v>
      </c>
      <c r="C172" s="233" t="s">
        <v>1962</v>
      </c>
      <c r="D172" s="245">
        <v>1805</v>
      </c>
      <c r="E172" s="237">
        <v>5.2050000000000001</v>
      </c>
      <c r="F172" s="234">
        <f t="shared" si="10"/>
        <v>9395.0249999999996</v>
      </c>
      <c r="G172" s="235">
        <f t="shared" si="11"/>
        <v>37.580100000000002</v>
      </c>
    </row>
    <row r="173" spans="1:7" x14ac:dyDescent="0.25">
      <c r="A173" s="250" t="s">
        <v>2141</v>
      </c>
      <c r="B173" s="233" t="s">
        <v>259</v>
      </c>
      <c r="C173" s="233" t="s">
        <v>1962</v>
      </c>
      <c r="D173" s="245">
        <v>1679.56</v>
      </c>
      <c r="E173" s="237">
        <v>5.2050000000000001</v>
      </c>
      <c r="F173" s="234">
        <f t="shared" si="10"/>
        <v>8742.1098000000002</v>
      </c>
      <c r="G173" s="235">
        <f t="shared" si="11"/>
        <v>34.968439199999999</v>
      </c>
    </row>
    <row r="174" spans="1:7" x14ac:dyDescent="0.25">
      <c r="A174" s="233" t="s">
        <v>2142</v>
      </c>
      <c r="B174" s="233" t="s">
        <v>259</v>
      </c>
      <c r="C174" s="233" t="s">
        <v>1962</v>
      </c>
      <c r="D174" s="245">
        <v>1660</v>
      </c>
      <c r="E174" s="237">
        <v>5.2050000000000001</v>
      </c>
      <c r="F174" s="234">
        <f>D174*E174</f>
        <v>8640.2999999999993</v>
      </c>
      <c r="G174" s="235">
        <f t="shared" si="11"/>
        <v>34.561199999999999</v>
      </c>
    </row>
    <row r="175" spans="1:7" x14ac:dyDescent="0.25">
      <c r="A175" s="233" t="s">
        <v>2143</v>
      </c>
      <c r="B175" s="233" t="s">
        <v>2144</v>
      </c>
      <c r="C175" s="233" t="s">
        <v>1962</v>
      </c>
      <c r="D175" s="245">
        <v>2165</v>
      </c>
      <c r="E175" s="237">
        <v>5.2255000000000003</v>
      </c>
      <c r="F175" s="234">
        <f>D175*E175</f>
        <v>11313.2075</v>
      </c>
      <c r="G175" s="235">
        <f t="shared" si="11"/>
        <v>45.252830000000003</v>
      </c>
    </row>
    <row r="176" spans="1:7" x14ac:dyDescent="0.25">
      <c r="A176" s="233" t="s">
        <v>2145</v>
      </c>
      <c r="B176" s="233" t="s">
        <v>259</v>
      </c>
      <c r="C176" s="233" t="s">
        <v>1962</v>
      </c>
      <c r="D176" s="245">
        <v>2950</v>
      </c>
      <c r="E176" s="233">
        <v>5.1989999999999998</v>
      </c>
      <c r="F176" s="234">
        <f>D176*E176</f>
        <v>15337.05</v>
      </c>
      <c r="G176" s="235">
        <f t="shared" si="11"/>
        <v>61.348199999999999</v>
      </c>
    </row>
    <row r="177" spans="1:7" x14ac:dyDescent="0.25">
      <c r="A177" s="233" t="s">
        <v>2146</v>
      </c>
      <c r="B177" s="233" t="s">
        <v>259</v>
      </c>
      <c r="C177" s="233" t="s">
        <v>1962</v>
      </c>
      <c r="D177" s="236">
        <v>2950</v>
      </c>
      <c r="E177" s="233">
        <v>5.218</v>
      </c>
      <c r="F177" s="234">
        <v>15393.1</v>
      </c>
      <c r="G177" s="235">
        <f t="shared" si="11"/>
        <v>61.572400000000009</v>
      </c>
    </row>
    <row r="178" spans="1:7" x14ac:dyDescent="0.25">
      <c r="A178" s="233" t="s">
        <v>2147</v>
      </c>
      <c r="B178" s="233" t="s">
        <v>259</v>
      </c>
      <c r="C178" s="233" t="s">
        <v>1962</v>
      </c>
      <c r="D178" s="236">
        <v>2950</v>
      </c>
      <c r="E178" s="233">
        <v>5.218</v>
      </c>
      <c r="F178" s="234">
        <v>15393.1</v>
      </c>
      <c r="G178" s="235">
        <f t="shared" si="11"/>
        <v>61.572400000000009</v>
      </c>
    </row>
    <row r="179" spans="1:7" x14ac:dyDescent="0.25">
      <c r="A179" s="233" t="s">
        <v>2148</v>
      </c>
      <c r="B179" s="233" t="s">
        <v>355</v>
      </c>
      <c r="C179" s="233" t="s">
        <v>1962</v>
      </c>
      <c r="D179" s="236">
        <v>875</v>
      </c>
      <c r="E179" s="233">
        <v>5.218</v>
      </c>
      <c r="F179" s="234">
        <v>4565.75</v>
      </c>
      <c r="G179" s="235">
        <f t="shared" si="11"/>
        <v>18.263000000000002</v>
      </c>
    </row>
    <row r="180" spans="1:7" x14ac:dyDescent="0.25">
      <c r="A180" s="233" t="s">
        <v>831</v>
      </c>
      <c r="B180" s="233" t="s">
        <v>147</v>
      </c>
      <c r="C180" s="233" t="s">
        <v>1961</v>
      </c>
      <c r="D180" s="232">
        <v>397392.89</v>
      </c>
      <c r="E180" s="233">
        <v>5.1689999999999996</v>
      </c>
      <c r="F180" s="234">
        <f>D180*E180</f>
        <v>2054123.8484099999</v>
      </c>
      <c r="G180" s="235">
        <f t="shared" si="11"/>
        <v>8216.4953936399997</v>
      </c>
    </row>
    <row r="181" spans="1:7" x14ac:dyDescent="0.25">
      <c r="A181" s="233" t="s">
        <v>2149</v>
      </c>
      <c r="B181" s="233" t="s">
        <v>1973</v>
      </c>
      <c r="C181" s="233" t="s">
        <v>1962</v>
      </c>
      <c r="D181" s="246">
        <v>1700</v>
      </c>
      <c r="E181" s="233">
        <v>6.0359999999999996</v>
      </c>
      <c r="F181" s="234">
        <f>D181*E181</f>
        <v>10261.199999999999</v>
      </c>
      <c r="G181" s="235">
        <f t="shared" si="11"/>
        <v>41.044800000000002</v>
      </c>
    </row>
    <row r="182" spans="1:7" x14ac:dyDescent="0.25">
      <c r="A182" s="249" t="s">
        <v>2150</v>
      </c>
      <c r="B182" s="233" t="s">
        <v>1472</v>
      </c>
      <c r="C182" s="233" t="s">
        <v>1961</v>
      </c>
      <c r="D182" s="236">
        <v>93100</v>
      </c>
      <c r="E182" s="233">
        <v>5.1890000000000001</v>
      </c>
      <c r="F182" s="234">
        <v>483095.9</v>
      </c>
      <c r="G182" s="235">
        <f t="shared" si="11"/>
        <v>1932.3836000000003</v>
      </c>
    </row>
    <row r="183" spans="1:7" x14ac:dyDescent="0.25">
      <c r="A183" s="233" t="s">
        <v>2151</v>
      </c>
      <c r="B183" s="233" t="s">
        <v>355</v>
      </c>
      <c r="C183" s="233" t="s">
        <v>1962</v>
      </c>
      <c r="D183" s="236">
        <v>1770</v>
      </c>
      <c r="E183" s="233">
        <v>5.2986000000000004</v>
      </c>
      <c r="F183" s="234">
        <f t="shared" ref="F183:F189" si="12">D183*E183</f>
        <v>9378.5220000000008</v>
      </c>
      <c r="G183" s="235">
        <f t="shared" si="11"/>
        <v>37.514088000000008</v>
      </c>
    </row>
    <row r="184" spans="1:7" x14ac:dyDescent="0.25">
      <c r="A184" s="233" t="s">
        <v>2152</v>
      </c>
      <c r="B184" s="233" t="s">
        <v>355</v>
      </c>
      <c r="C184" s="233" t="s">
        <v>1962</v>
      </c>
      <c r="D184" s="236">
        <v>2212.5</v>
      </c>
      <c r="E184" s="233">
        <v>5.3090000000000002</v>
      </c>
      <c r="F184" s="234">
        <f t="shared" si="12"/>
        <v>11746.1625</v>
      </c>
      <c r="G184" s="235">
        <f t="shared" si="11"/>
        <v>46.984650000000009</v>
      </c>
    </row>
    <row r="185" spans="1:7" x14ac:dyDescent="0.25">
      <c r="A185" s="233" t="s">
        <v>2153</v>
      </c>
      <c r="B185" s="233" t="s">
        <v>1</v>
      </c>
      <c r="C185" s="233" t="s">
        <v>991</v>
      </c>
      <c r="D185" s="232">
        <v>5544</v>
      </c>
      <c r="E185" s="241">
        <v>5.17</v>
      </c>
      <c r="F185" s="234">
        <f t="shared" si="12"/>
        <v>28662.48</v>
      </c>
      <c r="G185" s="235">
        <f t="shared" si="11"/>
        <v>114.64992000000001</v>
      </c>
    </row>
    <row r="186" spans="1:7" x14ac:dyDescent="0.25">
      <c r="A186" s="233" t="s">
        <v>840</v>
      </c>
      <c r="B186" s="233" t="s">
        <v>2220</v>
      </c>
      <c r="C186" s="233" t="s">
        <v>1961</v>
      </c>
      <c r="D186" s="236">
        <v>15378.58</v>
      </c>
      <c r="E186" s="261">
        <v>5.4298000000000002</v>
      </c>
      <c r="F186" s="234">
        <f t="shared" si="12"/>
        <v>83502.613683999996</v>
      </c>
      <c r="G186" s="235">
        <f t="shared" si="11"/>
        <v>334.01045473599999</v>
      </c>
    </row>
    <row r="187" spans="1:7" x14ac:dyDescent="0.25">
      <c r="A187" s="233" t="s">
        <v>2154</v>
      </c>
      <c r="B187" s="233" t="s">
        <v>147</v>
      </c>
      <c r="C187" s="233" t="s">
        <v>1962</v>
      </c>
      <c r="D187" s="236">
        <v>25868</v>
      </c>
      <c r="E187" s="233">
        <v>5.1379999999999999</v>
      </c>
      <c r="F187" s="234">
        <f t="shared" si="12"/>
        <v>132909.78399999999</v>
      </c>
      <c r="G187" s="235">
        <f t="shared" si="11"/>
        <v>531.63913600000001</v>
      </c>
    </row>
    <row r="188" spans="1:7" x14ac:dyDescent="0.25">
      <c r="A188" s="233" t="s">
        <v>2155</v>
      </c>
      <c r="B188" s="233" t="s">
        <v>147</v>
      </c>
      <c r="C188" s="233" t="s">
        <v>1962</v>
      </c>
      <c r="D188" s="236">
        <v>3554</v>
      </c>
      <c r="E188" s="233">
        <v>5.3324999999999996</v>
      </c>
      <c r="F188" s="234">
        <f t="shared" si="12"/>
        <v>18951.704999999998</v>
      </c>
      <c r="G188" s="235">
        <f t="shared" si="11"/>
        <v>75.806820000000002</v>
      </c>
    </row>
    <row r="189" spans="1:7" x14ac:dyDescent="0.25">
      <c r="A189" s="233" t="s">
        <v>2156</v>
      </c>
      <c r="B189" s="233" t="s">
        <v>147</v>
      </c>
      <c r="C189" s="233" t="s">
        <v>1962</v>
      </c>
      <c r="D189" s="236">
        <v>825</v>
      </c>
      <c r="E189" s="241">
        <v>5.1550000000000002</v>
      </c>
      <c r="F189" s="234">
        <f t="shared" si="12"/>
        <v>4252.875</v>
      </c>
      <c r="G189" s="235">
        <f t="shared" si="11"/>
        <v>17.011500000000002</v>
      </c>
    </row>
    <row r="190" spans="1:7" x14ac:dyDescent="0.25">
      <c r="A190" s="233" t="s">
        <v>2157</v>
      </c>
      <c r="B190" s="233" t="s">
        <v>147</v>
      </c>
      <c r="C190" s="233" t="s">
        <v>1962</v>
      </c>
      <c r="D190" s="236">
        <v>3532</v>
      </c>
      <c r="E190" s="241">
        <v>5.1550000000000002</v>
      </c>
      <c r="F190" s="234">
        <v>18207.46</v>
      </c>
      <c r="G190" s="235">
        <f t="shared" si="11"/>
        <v>72.829840000000004</v>
      </c>
    </row>
    <row r="191" spans="1:7" x14ac:dyDescent="0.25">
      <c r="A191" s="233" t="s">
        <v>2158</v>
      </c>
      <c r="B191" s="233" t="s">
        <v>259</v>
      </c>
      <c r="C191" s="233" t="s">
        <v>1961</v>
      </c>
      <c r="D191" s="236">
        <v>1075.4000000000001</v>
      </c>
      <c r="E191" s="233">
        <v>5.1950000000000003</v>
      </c>
      <c r="F191" s="234">
        <f>D191*E191</f>
        <v>5586.7030000000004</v>
      </c>
      <c r="G191" s="235">
        <f t="shared" si="11"/>
        <v>22.346812000000003</v>
      </c>
    </row>
    <row r="192" spans="1:7" x14ac:dyDescent="0.25">
      <c r="A192" s="233" t="s">
        <v>2159</v>
      </c>
      <c r="B192" s="233" t="s">
        <v>147</v>
      </c>
      <c r="C192" s="233" t="s">
        <v>1961</v>
      </c>
      <c r="D192" s="236">
        <v>6018</v>
      </c>
      <c r="E192" s="233">
        <v>5.2957000000000001</v>
      </c>
      <c r="F192" s="234">
        <f>D192*E192</f>
        <v>31869.5226</v>
      </c>
      <c r="G192" s="235">
        <f t="shared" si="11"/>
        <v>127.4780904</v>
      </c>
    </row>
    <row r="193" spans="1:7" x14ac:dyDescent="0.25">
      <c r="A193" s="233" t="s">
        <v>2160</v>
      </c>
      <c r="B193" s="233" t="s">
        <v>147</v>
      </c>
      <c r="C193" s="233" t="s">
        <v>1962</v>
      </c>
      <c r="D193" s="236">
        <v>1450</v>
      </c>
      <c r="E193" s="233">
        <v>5.1364999999999998</v>
      </c>
      <c r="F193" s="234">
        <f>D193*E193</f>
        <v>7447.9250000000002</v>
      </c>
      <c r="G193" s="235">
        <f t="shared" si="11"/>
        <v>29.791700000000006</v>
      </c>
    </row>
    <row r="194" spans="1:7" x14ac:dyDescent="0.25">
      <c r="A194" s="233" t="s">
        <v>2161</v>
      </c>
      <c r="B194" s="233" t="s">
        <v>147</v>
      </c>
      <c r="C194" s="233" t="s">
        <v>1962</v>
      </c>
      <c r="D194" s="236">
        <v>3350</v>
      </c>
      <c r="E194" s="241">
        <v>5.3440000000000003</v>
      </c>
      <c r="F194" s="234">
        <f>D194*E194</f>
        <v>17902.400000000001</v>
      </c>
      <c r="G194" s="235">
        <f t="shared" si="11"/>
        <v>71.609600000000015</v>
      </c>
    </row>
    <row r="195" spans="1:7" x14ac:dyDescent="0.25">
      <c r="A195" s="233" t="s">
        <v>2162</v>
      </c>
      <c r="B195" s="233" t="s">
        <v>147</v>
      </c>
      <c r="C195" s="233" t="s">
        <v>1962</v>
      </c>
      <c r="D195" s="247">
        <v>13990</v>
      </c>
      <c r="E195" s="233">
        <v>5.5750000000000002</v>
      </c>
      <c r="F195" s="234">
        <f t="shared" ref="F195:F200" si="13">D195*E195</f>
        <v>77994.25</v>
      </c>
      <c r="G195" s="235">
        <f t="shared" si="11"/>
        <v>311.97700000000003</v>
      </c>
    </row>
    <row r="196" spans="1:7" x14ac:dyDescent="0.25">
      <c r="A196" s="233" t="s">
        <v>2163</v>
      </c>
      <c r="B196" s="233" t="s">
        <v>147</v>
      </c>
      <c r="C196" s="233" t="s">
        <v>1962</v>
      </c>
      <c r="D196" s="236">
        <v>11062.5</v>
      </c>
      <c r="E196" s="268">
        <v>5.21</v>
      </c>
      <c r="F196" s="234">
        <f t="shared" si="13"/>
        <v>57635.625</v>
      </c>
      <c r="G196" s="267">
        <f t="shared" si="11"/>
        <v>230.54250000000002</v>
      </c>
    </row>
    <row r="197" spans="1:7" x14ac:dyDescent="0.25">
      <c r="A197" s="243" t="s">
        <v>2164</v>
      </c>
      <c r="B197" s="233" t="s">
        <v>1973</v>
      </c>
      <c r="C197" s="233" t="s">
        <v>1962</v>
      </c>
      <c r="D197" s="236">
        <v>1770</v>
      </c>
      <c r="E197" s="233">
        <v>5.2140000000000004</v>
      </c>
      <c r="F197" s="234">
        <f t="shared" si="13"/>
        <v>9228.7800000000007</v>
      </c>
      <c r="G197" s="235">
        <f t="shared" si="11"/>
        <v>36.915120000000002</v>
      </c>
    </row>
    <row r="198" spans="1:7" x14ac:dyDescent="0.25">
      <c r="A198" s="233" t="s">
        <v>2165</v>
      </c>
      <c r="B198" s="233" t="s">
        <v>1973</v>
      </c>
      <c r="C198" s="233" t="s">
        <v>1962</v>
      </c>
      <c r="D198" s="247">
        <v>2500</v>
      </c>
      <c r="E198" s="233">
        <v>6.04</v>
      </c>
      <c r="F198" s="234">
        <f t="shared" si="13"/>
        <v>15100</v>
      </c>
      <c r="G198" s="235">
        <f t="shared" si="11"/>
        <v>60.400000000000006</v>
      </c>
    </row>
    <row r="199" spans="1:7" x14ac:dyDescent="0.25">
      <c r="A199" s="233" t="s">
        <v>2166</v>
      </c>
      <c r="B199" s="233" t="s">
        <v>147</v>
      </c>
      <c r="C199" s="233" t="s">
        <v>1962</v>
      </c>
      <c r="D199" s="236">
        <v>400</v>
      </c>
      <c r="E199" s="233">
        <v>5.1379999999999999</v>
      </c>
      <c r="F199" s="234">
        <v>2055.1999999999998</v>
      </c>
      <c r="G199" s="235">
        <f t="shared" si="11"/>
        <v>8.2208000000000006</v>
      </c>
    </row>
    <row r="200" spans="1:7" x14ac:dyDescent="0.25">
      <c r="A200" s="233" t="s">
        <v>2167</v>
      </c>
      <c r="B200" s="233" t="s">
        <v>259</v>
      </c>
      <c r="C200" s="233" t="s">
        <v>1962</v>
      </c>
      <c r="D200" s="236">
        <v>2950</v>
      </c>
      <c r="E200" s="233">
        <v>5.1349999999999998</v>
      </c>
      <c r="F200" s="234">
        <f t="shared" si="13"/>
        <v>15148.25</v>
      </c>
      <c r="G200" s="235">
        <f t="shared" si="11"/>
        <v>60.593000000000011</v>
      </c>
    </row>
    <row r="201" spans="1:7" x14ac:dyDescent="0.25">
      <c r="A201" s="233" t="s">
        <v>2168</v>
      </c>
      <c r="B201" s="233" t="s">
        <v>147</v>
      </c>
      <c r="C201" s="233" t="s">
        <v>1962</v>
      </c>
      <c r="D201" s="236">
        <v>2855</v>
      </c>
      <c r="E201" s="248">
        <v>5.31</v>
      </c>
      <c r="F201" s="234">
        <f>D201*E201</f>
        <v>15160.05</v>
      </c>
      <c r="G201" s="235">
        <f t="shared" si="11"/>
        <v>60.640199999999993</v>
      </c>
    </row>
    <row r="202" spans="1:7" x14ac:dyDescent="0.25">
      <c r="A202" s="233" t="s">
        <v>2169</v>
      </c>
      <c r="B202" s="233" t="s">
        <v>259</v>
      </c>
      <c r="C202" s="233" t="s">
        <v>1962</v>
      </c>
      <c r="D202" s="236">
        <v>955</v>
      </c>
      <c r="E202" s="241">
        <v>5.1349999999999998</v>
      </c>
      <c r="F202" s="234">
        <v>4903.93</v>
      </c>
      <c r="G202" s="235">
        <f t="shared" si="11"/>
        <v>19.615720000000003</v>
      </c>
    </row>
    <row r="203" spans="1:7" x14ac:dyDescent="0.25">
      <c r="A203" s="233" t="s">
        <v>2170</v>
      </c>
      <c r="B203" s="233" t="s">
        <v>259</v>
      </c>
      <c r="C203" s="233" t="s">
        <v>1962</v>
      </c>
      <c r="D203" s="236">
        <v>1749</v>
      </c>
      <c r="E203" s="241">
        <v>5.1029999999999998</v>
      </c>
      <c r="F203" s="234">
        <f>D203*E203</f>
        <v>8925.146999999999</v>
      </c>
      <c r="G203" s="235">
        <f t="shared" si="11"/>
        <v>35.700588000000003</v>
      </c>
    </row>
    <row r="204" spans="1:7" x14ac:dyDescent="0.25">
      <c r="A204" s="233" t="s">
        <v>2171</v>
      </c>
      <c r="B204" s="233" t="s">
        <v>2172</v>
      </c>
      <c r="C204" s="233" t="s">
        <v>1962</v>
      </c>
      <c r="D204" s="236">
        <v>335</v>
      </c>
      <c r="E204" s="241">
        <v>5.1280000000000001</v>
      </c>
      <c r="F204" s="234">
        <v>335</v>
      </c>
      <c r="G204" s="235">
        <f t="shared" si="11"/>
        <v>1.34</v>
      </c>
    </row>
    <row r="205" spans="1:7" x14ac:dyDescent="0.25">
      <c r="A205" s="233" t="s">
        <v>2173</v>
      </c>
      <c r="B205" s="233" t="s">
        <v>259</v>
      </c>
      <c r="C205" s="233" t="s">
        <v>1962</v>
      </c>
      <c r="D205" s="236">
        <v>1477.74</v>
      </c>
      <c r="E205" s="248">
        <v>5.36</v>
      </c>
      <c r="F205" s="234">
        <f>D205*E205</f>
        <v>7920.6864000000005</v>
      </c>
      <c r="G205" s="235">
        <f t="shared" si="11"/>
        <v>31.682745600000004</v>
      </c>
    </row>
    <row r="206" spans="1:7" x14ac:dyDescent="0.25">
      <c r="A206" s="233" t="s">
        <v>2174</v>
      </c>
      <c r="B206" s="233" t="s">
        <v>259</v>
      </c>
      <c r="C206" s="233" t="s">
        <v>1962</v>
      </c>
      <c r="D206" s="236">
        <v>3500</v>
      </c>
      <c r="E206" s="241">
        <v>5.3659999999999997</v>
      </c>
      <c r="F206" s="234">
        <f>D206*E206</f>
        <v>18781</v>
      </c>
      <c r="G206" s="235">
        <f t="shared" ref="G206:G247" si="14">F206*2%*20%</f>
        <v>75.124000000000009</v>
      </c>
    </row>
    <row r="207" spans="1:7" x14ac:dyDescent="0.25">
      <c r="A207" s="233" t="s">
        <v>2175</v>
      </c>
      <c r="B207" s="233" t="s">
        <v>355</v>
      </c>
      <c r="C207" s="233" t="s">
        <v>1961</v>
      </c>
      <c r="D207" s="262">
        <v>2648.55</v>
      </c>
      <c r="E207" s="241">
        <v>5.5</v>
      </c>
      <c r="F207" s="234">
        <v>14567.03</v>
      </c>
      <c r="G207" s="235">
        <f t="shared" si="14"/>
        <v>58.268120000000003</v>
      </c>
    </row>
    <row r="208" spans="1:7" x14ac:dyDescent="0.25">
      <c r="A208" s="243" t="s">
        <v>2176</v>
      </c>
      <c r="B208" s="233" t="s">
        <v>2029</v>
      </c>
      <c r="C208" s="233" t="s">
        <v>1962</v>
      </c>
      <c r="D208" s="236">
        <v>2090</v>
      </c>
      <c r="E208" s="233">
        <v>5.3220000000000001</v>
      </c>
      <c r="F208" s="234">
        <f>D208*E208</f>
        <v>11122.98</v>
      </c>
      <c r="G208" s="235">
        <f t="shared" si="14"/>
        <v>44.49192</v>
      </c>
    </row>
    <row r="209" spans="1:8" x14ac:dyDescent="0.25">
      <c r="A209" s="233" t="s">
        <v>2177</v>
      </c>
      <c r="B209" s="233" t="s">
        <v>355</v>
      </c>
      <c r="C209" s="233" t="s">
        <v>1962</v>
      </c>
      <c r="D209" s="236">
        <v>2495</v>
      </c>
      <c r="E209" s="233">
        <v>5.3699000000000003</v>
      </c>
      <c r="F209" s="234">
        <f>D209*E209</f>
        <v>13397.900500000002</v>
      </c>
      <c r="G209" s="235">
        <f t="shared" si="14"/>
        <v>53.591602000000016</v>
      </c>
    </row>
    <row r="210" spans="1:8" x14ac:dyDescent="0.25">
      <c r="A210" s="233" t="s">
        <v>258</v>
      </c>
      <c r="B210" s="233" t="s">
        <v>259</v>
      </c>
      <c r="C210" s="233" t="s">
        <v>1962</v>
      </c>
      <c r="D210" s="236">
        <v>693</v>
      </c>
      <c r="E210" s="241">
        <v>5.3760000000000003</v>
      </c>
      <c r="F210" s="234">
        <v>3725.57</v>
      </c>
      <c r="G210" s="235">
        <f t="shared" si="14"/>
        <v>14.902280000000003</v>
      </c>
    </row>
    <row r="211" spans="1:8" x14ac:dyDescent="0.25">
      <c r="A211" s="233" t="s">
        <v>2178</v>
      </c>
      <c r="B211" s="233" t="s">
        <v>355</v>
      </c>
      <c r="C211" s="233" t="s">
        <v>1962</v>
      </c>
      <c r="D211" s="236">
        <v>1805</v>
      </c>
      <c r="E211" s="233">
        <v>5.2939999999999996</v>
      </c>
      <c r="F211" s="234">
        <v>9555.67</v>
      </c>
      <c r="G211" s="235">
        <f t="shared" si="14"/>
        <v>38.222680000000004</v>
      </c>
    </row>
    <row r="212" spans="1:8" x14ac:dyDescent="0.25">
      <c r="A212" s="233" t="s">
        <v>2179</v>
      </c>
      <c r="B212" s="233" t="s">
        <v>355</v>
      </c>
      <c r="C212" s="233" t="s">
        <v>1962</v>
      </c>
      <c r="D212" s="236">
        <v>885</v>
      </c>
      <c r="E212" s="233">
        <v>5.35</v>
      </c>
      <c r="F212" s="234">
        <f>D212*E212</f>
        <v>4734.75</v>
      </c>
      <c r="G212" s="235">
        <f t="shared" si="14"/>
        <v>18.939000000000004</v>
      </c>
    </row>
    <row r="213" spans="1:8" x14ac:dyDescent="0.25">
      <c r="A213" s="233" t="s">
        <v>2180</v>
      </c>
      <c r="B213" s="233" t="s">
        <v>2029</v>
      </c>
      <c r="C213" s="233" t="s">
        <v>1961</v>
      </c>
      <c r="D213" s="232">
        <v>7369</v>
      </c>
      <c r="E213" s="241">
        <v>5.4989999999999997</v>
      </c>
      <c r="F213" s="234">
        <f>D213*E213</f>
        <v>40522.130999999994</v>
      </c>
      <c r="G213" s="235">
        <f t="shared" si="14"/>
        <v>162.08852400000001</v>
      </c>
    </row>
    <row r="214" spans="1:8" x14ac:dyDescent="0.25">
      <c r="A214" s="233" t="s">
        <v>2181</v>
      </c>
      <c r="B214" s="233" t="s">
        <v>1249</v>
      </c>
      <c r="C214" s="233" t="s">
        <v>1961</v>
      </c>
      <c r="D214" s="263">
        <v>58553</v>
      </c>
      <c r="E214" s="241">
        <v>5.6059999999999999</v>
      </c>
      <c r="F214" s="234">
        <v>328248.12</v>
      </c>
      <c r="G214" s="235">
        <f t="shared" si="14"/>
        <v>1312.9924800000001</v>
      </c>
    </row>
    <row r="215" spans="1:8" x14ac:dyDescent="0.25">
      <c r="A215" s="264" t="s">
        <v>2182</v>
      </c>
      <c r="B215" s="233" t="s">
        <v>355</v>
      </c>
      <c r="C215" s="233" t="s">
        <v>1962</v>
      </c>
      <c r="D215" s="236">
        <v>1935</v>
      </c>
      <c r="E215" s="233">
        <v>5.2850000000000001</v>
      </c>
      <c r="F215" s="234">
        <v>10226.48</v>
      </c>
      <c r="G215" s="235">
        <f t="shared" si="14"/>
        <v>40.905920000000002</v>
      </c>
    </row>
    <row r="216" spans="1:8" x14ac:dyDescent="0.25">
      <c r="A216" s="233" t="s">
        <v>2183</v>
      </c>
      <c r="B216" s="233" t="s">
        <v>355</v>
      </c>
      <c r="C216" s="233" t="s">
        <v>1962</v>
      </c>
      <c r="D216" s="236">
        <v>2495</v>
      </c>
      <c r="E216" s="241">
        <v>5.24</v>
      </c>
      <c r="F216" s="265">
        <v>13073.8</v>
      </c>
      <c r="G216" s="235">
        <f t="shared" si="14"/>
        <v>52.295200000000001</v>
      </c>
      <c r="H216" s="266"/>
    </row>
    <row r="217" spans="1:8" x14ac:dyDescent="0.25">
      <c r="A217" s="233" t="s">
        <v>2184</v>
      </c>
      <c r="B217" s="233" t="s">
        <v>259</v>
      </c>
      <c r="C217" s="233" t="s">
        <v>1962</v>
      </c>
      <c r="D217" s="236">
        <v>1805</v>
      </c>
      <c r="E217" s="233">
        <v>5.2279999999999998</v>
      </c>
      <c r="F217" s="234">
        <v>9436.5400000000009</v>
      </c>
      <c r="G217" s="235">
        <f t="shared" si="14"/>
        <v>37.746160000000003</v>
      </c>
    </row>
    <row r="218" spans="1:8" x14ac:dyDescent="0.25">
      <c r="A218" s="233" t="s">
        <v>2185</v>
      </c>
      <c r="B218" s="233" t="s">
        <v>147</v>
      </c>
      <c r="C218" s="233" t="s">
        <v>1962</v>
      </c>
      <c r="D218" s="236">
        <v>2550</v>
      </c>
      <c r="E218" s="233">
        <v>5.2649999999999997</v>
      </c>
      <c r="F218" s="234">
        <v>13435.95</v>
      </c>
      <c r="G218" s="235">
        <f t="shared" si="14"/>
        <v>53.7438</v>
      </c>
    </row>
    <row r="219" spans="1:8" x14ac:dyDescent="0.25">
      <c r="A219" s="233" t="s">
        <v>2186</v>
      </c>
      <c r="B219" s="233" t="s">
        <v>147</v>
      </c>
      <c r="C219" s="233" t="s">
        <v>1962</v>
      </c>
      <c r="D219" s="236">
        <v>15532.5</v>
      </c>
      <c r="E219" s="233">
        <v>5.2690000000000001</v>
      </c>
      <c r="F219" s="234">
        <v>81840.740000000005</v>
      </c>
      <c r="G219" s="235">
        <f t="shared" si="14"/>
        <v>327.36296000000004</v>
      </c>
    </row>
    <row r="220" spans="1:8" x14ac:dyDescent="0.25">
      <c r="A220" s="243" t="s">
        <v>2187</v>
      </c>
      <c r="B220" s="233" t="s">
        <v>147</v>
      </c>
      <c r="C220" s="233" t="s">
        <v>1962</v>
      </c>
      <c r="D220" s="246">
        <v>2100</v>
      </c>
      <c r="E220" s="233">
        <v>6.4740000000000002</v>
      </c>
      <c r="F220" s="234">
        <v>13595.4</v>
      </c>
      <c r="G220" s="235">
        <f t="shared" si="14"/>
        <v>54.381600000000006</v>
      </c>
    </row>
    <row r="221" spans="1:8" x14ac:dyDescent="0.25">
      <c r="A221" s="243" t="s">
        <v>2188</v>
      </c>
      <c r="B221" s="233" t="s">
        <v>147</v>
      </c>
      <c r="C221" s="233" t="s">
        <v>1962</v>
      </c>
      <c r="D221" s="232">
        <v>780</v>
      </c>
      <c r="E221" s="233">
        <v>5.569</v>
      </c>
      <c r="F221" s="234">
        <v>4343.82</v>
      </c>
      <c r="G221" s="235">
        <f t="shared" si="14"/>
        <v>17.37528</v>
      </c>
    </row>
    <row r="222" spans="1:8" x14ac:dyDescent="0.25">
      <c r="A222" s="243" t="s">
        <v>2189</v>
      </c>
      <c r="B222" s="233" t="s">
        <v>147</v>
      </c>
      <c r="C222" s="233" t="s">
        <v>1962</v>
      </c>
      <c r="D222" s="247">
        <v>4000</v>
      </c>
      <c r="E222" s="233">
        <v>5.65</v>
      </c>
      <c r="F222" s="234">
        <v>22741.25</v>
      </c>
      <c r="G222" s="235">
        <f t="shared" si="14"/>
        <v>90.965000000000003</v>
      </c>
    </row>
    <row r="223" spans="1:8" x14ac:dyDescent="0.25">
      <c r="A223" s="233" t="s">
        <v>146</v>
      </c>
      <c r="B223" s="233" t="s">
        <v>147</v>
      </c>
      <c r="C223" s="233" t="s">
        <v>1962</v>
      </c>
      <c r="D223" s="236">
        <v>3225</v>
      </c>
      <c r="E223" s="233">
        <v>5.2685000000000004</v>
      </c>
      <c r="F223" s="234">
        <v>33981.83</v>
      </c>
      <c r="G223" s="235">
        <f t="shared" si="14"/>
        <v>135.92732000000001</v>
      </c>
    </row>
    <row r="224" spans="1:8" x14ac:dyDescent="0.25">
      <c r="A224" s="233" t="s">
        <v>2190</v>
      </c>
      <c r="B224" s="233" t="s">
        <v>147</v>
      </c>
      <c r="C224" s="233" t="s">
        <v>1962</v>
      </c>
      <c r="D224" s="236">
        <v>1582</v>
      </c>
      <c r="E224" s="233">
        <v>5.2685000000000004</v>
      </c>
      <c r="F224" s="234">
        <v>8334.77</v>
      </c>
      <c r="G224" s="235">
        <f t="shared" si="14"/>
        <v>33.339080000000003</v>
      </c>
    </row>
    <row r="225" spans="1:7" x14ac:dyDescent="0.25">
      <c r="A225" s="233" t="s">
        <v>2191</v>
      </c>
      <c r="B225" s="233" t="s">
        <v>147</v>
      </c>
      <c r="C225" s="233" t="s">
        <v>1962</v>
      </c>
      <c r="D225" s="236">
        <v>4530</v>
      </c>
      <c r="E225" s="233">
        <v>5.2584999999999997</v>
      </c>
      <c r="F225" s="234">
        <v>23866.31</v>
      </c>
      <c r="G225" s="235">
        <f t="shared" si="14"/>
        <v>95.465240000000009</v>
      </c>
    </row>
    <row r="226" spans="1:7" x14ac:dyDescent="0.25">
      <c r="A226" s="233" t="s">
        <v>2192</v>
      </c>
      <c r="B226" s="233" t="s">
        <v>147</v>
      </c>
      <c r="C226" s="233" t="s">
        <v>1962</v>
      </c>
      <c r="D226" s="236">
        <v>3100</v>
      </c>
      <c r="E226" s="233">
        <v>5.2685000000000004</v>
      </c>
      <c r="F226" s="234">
        <v>16332.35</v>
      </c>
      <c r="G226" s="235">
        <f t="shared" si="14"/>
        <v>65.329400000000007</v>
      </c>
    </row>
    <row r="227" spans="1:7" x14ac:dyDescent="0.25">
      <c r="A227" s="233" t="s">
        <v>2193</v>
      </c>
      <c r="B227" s="233" t="s">
        <v>147</v>
      </c>
      <c r="C227" s="233" t="s">
        <v>1962</v>
      </c>
      <c r="D227" s="236">
        <v>1840</v>
      </c>
      <c r="E227" s="233">
        <v>5.2685000000000004</v>
      </c>
      <c r="F227" s="234">
        <v>9694.0400000000009</v>
      </c>
      <c r="G227" s="235">
        <f t="shared" si="14"/>
        <v>38.776160000000004</v>
      </c>
    </row>
    <row r="228" spans="1:7" x14ac:dyDescent="0.25">
      <c r="A228" s="233" t="s">
        <v>2194</v>
      </c>
      <c r="B228" s="233" t="s">
        <v>147</v>
      </c>
      <c r="C228" s="233" t="s">
        <v>1962</v>
      </c>
      <c r="D228" s="236">
        <v>2227</v>
      </c>
      <c r="E228" s="233">
        <v>5.3419999999999996</v>
      </c>
      <c r="F228" s="234">
        <v>11896.63</v>
      </c>
      <c r="G228" s="235">
        <f t="shared" si="14"/>
        <v>47.58652</v>
      </c>
    </row>
    <row r="229" spans="1:7" x14ac:dyDescent="0.25">
      <c r="A229" s="233" t="s">
        <v>2195</v>
      </c>
      <c r="B229" s="233" t="s">
        <v>147</v>
      </c>
      <c r="C229" s="233" t="s">
        <v>1962</v>
      </c>
      <c r="D229" s="232">
        <v>814.5</v>
      </c>
      <c r="E229" s="233">
        <v>5.6429999999999998</v>
      </c>
      <c r="F229" s="234">
        <v>4596.22</v>
      </c>
      <c r="G229" s="235">
        <f t="shared" si="14"/>
        <v>18.384880000000003</v>
      </c>
    </row>
    <row r="230" spans="1:7" x14ac:dyDescent="0.25">
      <c r="A230" s="233" t="s">
        <v>2196</v>
      </c>
      <c r="B230" s="233" t="s">
        <v>147</v>
      </c>
      <c r="C230" s="233" t="s">
        <v>1962</v>
      </c>
      <c r="D230" s="236">
        <v>750</v>
      </c>
      <c r="E230" s="233">
        <v>5.3419999999999996</v>
      </c>
      <c r="F230" s="234">
        <v>4006.5</v>
      </c>
      <c r="G230" s="235">
        <f t="shared" si="14"/>
        <v>16.026</v>
      </c>
    </row>
    <row r="231" spans="1:7" x14ac:dyDescent="0.25">
      <c r="A231" s="233" t="s">
        <v>2197</v>
      </c>
      <c r="B231" s="233" t="s">
        <v>147</v>
      </c>
      <c r="C231" s="233" t="s">
        <v>1962</v>
      </c>
      <c r="D231" s="236">
        <v>5730</v>
      </c>
      <c r="E231" s="233">
        <v>5.3419999999999996</v>
      </c>
      <c r="F231" s="234">
        <v>30609.66</v>
      </c>
      <c r="G231" s="235">
        <f t="shared" si="14"/>
        <v>122.43864000000002</v>
      </c>
    </row>
    <row r="232" spans="1:7" x14ac:dyDescent="0.25">
      <c r="A232" s="233" t="s">
        <v>2198</v>
      </c>
      <c r="B232" s="233" t="s">
        <v>147</v>
      </c>
      <c r="C232" s="233" t="s">
        <v>1962</v>
      </c>
      <c r="D232" s="236">
        <v>1805</v>
      </c>
      <c r="E232" s="233">
        <v>5.3419999999999996</v>
      </c>
      <c r="F232" s="234">
        <v>9642.31</v>
      </c>
      <c r="G232" s="235">
        <f t="shared" si="14"/>
        <v>38.569240000000001</v>
      </c>
    </row>
    <row r="233" spans="1:7" x14ac:dyDescent="0.25">
      <c r="A233" s="233" t="s">
        <v>2199</v>
      </c>
      <c r="B233" s="233" t="s">
        <v>147</v>
      </c>
      <c r="C233" s="233" t="s">
        <v>1962</v>
      </c>
      <c r="D233" s="236">
        <v>875</v>
      </c>
      <c r="E233" s="233">
        <v>5.3419999999999996</v>
      </c>
      <c r="F233" s="234">
        <v>4674.25</v>
      </c>
      <c r="G233" s="235">
        <f t="shared" si="14"/>
        <v>18.696999999999999</v>
      </c>
    </row>
    <row r="234" spans="1:7" x14ac:dyDescent="0.25">
      <c r="A234" s="233" t="s">
        <v>450</v>
      </c>
      <c r="B234" s="233" t="s">
        <v>147</v>
      </c>
      <c r="C234" s="233" t="s">
        <v>1962</v>
      </c>
      <c r="D234" s="247">
        <v>19320</v>
      </c>
      <c r="E234" s="233">
        <v>5.718</v>
      </c>
      <c r="F234" s="234">
        <v>110614.71</v>
      </c>
      <c r="G234" s="235">
        <f t="shared" si="14"/>
        <v>442.45884000000007</v>
      </c>
    </row>
    <row r="235" spans="1:7" x14ac:dyDescent="0.25">
      <c r="A235" s="233" t="s">
        <v>2200</v>
      </c>
      <c r="B235" s="233" t="s">
        <v>355</v>
      </c>
      <c r="C235" s="233" t="s">
        <v>1962</v>
      </c>
      <c r="D235" s="236">
        <v>1935</v>
      </c>
      <c r="E235" s="233">
        <v>5.3395000000000001</v>
      </c>
      <c r="F235" s="234">
        <v>10331.93</v>
      </c>
      <c r="G235" s="235">
        <f t="shared" si="14"/>
        <v>41.327719999999999</v>
      </c>
    </row>
    <row r="236" spans="1:7" x14ac:dyDescent="0.25">
      <c r="A236" s="233" t="s">
        <v>2201</v>
      </c>
      <c r="B236" s="233" t="s">
        <v>259</v>
      </c>
      <c r="C236" s="233" t="s">
        <v>1962</v>
      </c>
      <c r="D236" s="247">
        <v>1800</v>
      </c>
      <c r="E236" s="233">
        <v>5.7794999999999996</v>
      </c>
      <c r="F236" s="234">
        <v>10547.59</v>
      </c>
      <c r="G236" s="235">
        <f t="shared" si="14"/>
        <v>42.190360000000005</v>
      </c>
    </row>
    <row r="237" spans="1:7" x14ac:dyDescent="0.25">
      <c r="A237" s="233" t="s">
        <v>2202</v>
      </c>
      <c r="B237" s="233" t="s">
        <v>259</v>
      </c>
      <c r="C237" s="233" t="s">
        <v>1962</v>
      </c>
      <c r="D237" s="236">
        <v>2495</v>
      </c>
      <c r="E237" s="233">
        <v>5.3372000000000002</v>
      </c>
      <c r="F237" s="234">
        <v>13316.31</v>
      </c>
      <c r="G237" s="235">
        <f t="shared" si="14"/>
        <v>53.265239999999999</v>
      </c>
    </row>
    <row r="238" spans="1:7" x14ac:dyDescent="0.25">
      <c r="A238" s="233" t="s">
        <v>2203</v>
      </c>
      <c r="B238" s="233" t="s">
        <v>2045</v>
      </c>
      <c r="C238" s="233" t="s">
        <v>1962</v>
      </c>
      <c r="D238" s="236">
        <v>50111</v>
      </c>
      <c r="E238" s="241">
        <v>6.3530999899999996</v>
      </c>
      <c r="F238" s="234">
        <v>267567.68</v>
      </c>
      <c r="G238" s="235">
        <f t="shared" si="14"/>
        <v>1070.2707200000002</v>
      </c>
    </row>
    <row r="239" spans="1:7" x14ac:dyDescent="0.25">
      <c r="A239" s="233" t="s">
        <v>2204</v>
      </c>
      <c r="B239" s="233" t="s">
        <v>147</v>
      </c>
      <c r="C239" s="233" t="s">
        <v>1962</v>
      </c>
      <c r="D239" s="236">
        <v>2765</v>
      </c>
      <c r="E239" s="233">
        <v>5.2249999999999996</v>
      </c>
      <c r="F239" s="234">
        <v>14447.13</v>
      </c>
      <c r="G239" s="235">
        <f t="shared" si="14"/>
        <v>57.788519999999998</v>
      </c>
    </row>
    <row r="240" spans="1:7" x14ac:dyDescent="0.25">
      <c r="A240" s="233" t="s">
        <v>2205</v>
      </c>
      <c r="B240" s="233" t="s">
        <v>147</v>
      </c>
      <c r="C240" s="233" t="s">
        <v>1962</v>
      </c>
      <c r="D240" s="236">
        <v>1805</v>
      </c>
      <c r="E240" s="233">
        <v>5.2250199999999998</v>
      </c>
      <c r="F240" s="234">
        <v>9431.1299999999992</v>
      </c>
      <c r="G240" s="235">
        <f t="shared" si="14"/>
        <v>37.724519999999998</v>
      </c>
    </row>
    <row r="241" spans="1:7" x14ac:dyDescent="0.25">
      <c r="A241" s="233" t="s">
        <v>2206</v>
      </c>
      <c r="B241" s="233" t="s">
        <v>147</v>
      </c>
      <c r="C241" s="233" t="s">
        <v>1962</v>
      </c>
      <c r="D241" s="236">
        <v>933</v>
      </c>
      <c r="E241" s="241">
        <v>5.1890000000000001</v>
      </c>
      <c r="F241" s="234">
        <v>4841.34</v>
      </c>
      <c r="G241" s="235">
        <f t="shared" si="14"/>
        <v>19.365360000000003</v>
      </c>
    </row>
    <row r="242" spans="1:7" x14ac:dyDescent="0.25">
      <c r="A242" s="233" t="s">
        <v>2207</v>
      </c>
      <c r="B242" s="233" t="s">
        <v>147</v>
      </c>
      <c r="C242" s="233" t="s">
        <v>1962</v>
      </c>
      <c r="D242" s="236">
        <v>2530</v>
      </c>
      <c r="E242" s="241">
        <v>5.1890000000000001</v>
      </c>
      <c r="F242" s="234">
        <v>13128.17</v>
      </c>
      <c r="G242" s="235">
        <f t="shared" si="14"/>
        <v>52.512680000000003</v>
      </c>
    </row>
    <row r="243" spans="1:7" x14ac:dyDescent="0.25">
      <c r="A243" s="250" t="s">
        <v>2208</v>
      </c>
      <c r="B243" s="233" t="s">
        <v>2045</v>
      </c>
      <c r="C243" s="233" t="s">
        <v>1962</v>
      </c>
      <c r="D243" s="236">
        <v>6539.77</v>
      </c>
      <c r="E243" s="261">
        <v>5.2195</v>
      </c>
      <c r="F243" s="234">
        <v>34134.33</v>
      </c>
      <c r="G243" s="235">
        <f t="shared" si="14"/>
        <v>136.53731999999999</v>
      </c>
    </row>
    <row r="244" spans="1:7" x14ac:dyDescent="0.25">
      <c r="A244" s="233" t="s">
        <v>2209</v>
      </c>
      <c r="B244" s="233" t="s">
        <v>1973</v>
      </c>
      <c r="C244" s="233" t="s">
        <v>1962</v>
      </c>
      <c r="D244" s="236">
        <v>2950</v>
      </c>
      <c r="E244" s="241">
        <v>5.1890000000000001</v>
      </c>
      <c r="F244" s="234">
        <v>15307.55</v>
      </c>
      <c r="G244" s="235">
        <f t="shared" si="14"/>
        <v>61.230200000000004</v>
      </c>
    </row>
    <row r="245" spans="1:7" x14ac:dyDescent="0.25">
      <c r="A245" s="233" t="s">
        <v>2210</v>
      </c>
      <c r="B245" s="233" t="s">
        <v>2211</v>
      </c>
      <c r="C245" s="233" t="s">
        <v>1961</v>
      </c>
      <c r="D245" s="236">
        <v>258012</v>
      </c>
      <c r="E245" s="241">
        <v>5.1980000000000004</v>
      </c>
      <c r="F245" s="234">
        <v>1341146.3799999999</v>
      </c>
      <c r="G245" s="235">
        <f t="shared" si="14"/>
        <v>5364.5855200000005</v>
      </c>
    </row>
    <row r="246" spans="1:7" x14ac:dyDescent="0.25">
      <c r="A246" s="233" t="s">
        <v>2212</v>
      </c>
      <c r="B246" s="233" t="s">
        <v>1471</v>
      </c>
      <c r="C246" s="233" t="s">
        <v>1966</v>
      </c>
      <c r="D246" s="236">
        <v>7064.1</v>
      </c>
      <c r="E246" s="241">
        <v>5.2789999999999999</v>
      </c>
      <c r="F246" s="234">
        <v>37291.379999999997</v>
      </c>
      <c r="G246" s="235">
        <f t="shared" si="14"/>
        <v>149.16551999999999</v>
      </c>
    </row>
    <row r="247" spans="1:7" x14ac:dyDescent="0.25">
      <c r="A247" s="233" t="s">
        <v>2213</v>
      </c>
      <c r="B247" s="233" t="s">
        <v>2045</v>
      </c>
      <c r="C247" s="233" t="s">
        <v>1962</v>
      </c>
      <c r="D247" s="236">
        <v>15683.7</v>
      </c>
      <c r="E247" s="241">
        <v>5.218</v>
      </c>
      <c r="F247" s="234">
        <v>81837.55</v>
      </c>
      <c r="G247" s="235">
        <f t="shared" si="14"/>
        <v>327.35020000000009</v>
      </c>
    </row>
    <row r="248" spans="1:7" x14ac:dyDescent="0.25">
      <c r="A248" s="149" t="s">
        <v>1006</v>
      </c>
      <c r="B248" s="149">
        <v>250</v>
      </c>
      <c r="C248" s="149"/>
      <c r="D248" s="149"/>
      <c r="E248" s="149"/>
      <c r="F248" s="154"/>
      <c r="G248" s="154">
        <f>SUM(G2:G247)</f>
        <v>73460.272304875951</v>
      </c>
    </row>
  </sheetData>
  <autoFilter ref="A1:G248" xr:uid="{FA1BAADB-5826-4AD5-8439-357ACA9CD9AF}"/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34015-0353-4D49-B0D5-7109A88402FD}">
  <dimension ref="A1:L52"/>
  <sheetViews>
    <sheetView workbookViewId="0">
      <pane ySplit="1" topLeftCell="A40" activePane="bottomLeft" state="frozen"/>
      <selection pane="bottomLeft" activeCell="L50" sqref="L50"/>
    </sheetView>
  </sheetViews>
  <sheetFormatPr defaultColWidth="27.7109375" defaultRowHeight="15" x14ac:dyDescent="0.25"/>
  <cols>
    <col min="1" max="1" width="20.85546875" bestFit="1" customWidth="1"/>
    <col min="2" max="2" width="13.42578125" customWidth="1"/>
    <col min="3" max="3" width="12.7109375" bestFit="1" customWidth="1"/>
    <col min="4" max="4" width="23.28515625" bestFit="1" customWidth="1"/>
    <col min="5" max="5" width="18.5703125" bestFit="1" customWidth="1"/>
    <col min="6" max="6" width="22.7109375" bestFit="1" customWidth="1"/>
    <col min="7" max="7" width="12.28515625" customWidth="1"/>
    <col min="8" max="8" width="14.7109375" customWidth="1"/>
    <col min="9" max="9" width="15.28515625" customWidth="1"/>
    <col min="10" max="10" width="14.28515625" customWidth="1"/>
    <col min="11" max="11" width="14.42578125" customWidth="1"/>
    <col min="12" max="12" width="64.42578125" customWidth="1"/>
  </cols>
  <sheetData>
    <row r="1" spans="1:12" ht="30" x14ac:dyDescent="0.25">
      <c r="A1" s="95" t="s">
        <v>1007</v>
      </c>
      <c r="B1" s="95" t="s">
        <v>1008</v>
      </c>
      <c r="C1" s="95" t="s">
        <v>1009</v>
      </c>
      <c r="D1" s="95" t="s">
        <v>1010</v>
      </c>
      <c r="E1" s="95" t="s">
        <v>1011</v>
      </c>
      <c r="F1" s="95" t="s">
        <v>1012</v>
      </c>
      <c r="G1" s="95" t="s">
        <v>1013</v>
      </c>
      <c r="H1" s="95" t="s">
        <v>1014</v>
      </c>
      <c r="I1" s="95" t="s">
        <v>1015</v>
      </c>
      <c r="J1" s="95" t="s">
        <v>1016</v>
      </c>
      <c r="K1" s="95" t="s">
        <v>1017</v>
      </c>
      <c r="L1" s="125" t="s">
        <v>1083</v>
      </c>
    </row>
    <row r="2" spans="1:12" x14ac:dyDescent="0.25">
      <c r="A2" s="126" t="s">
        <v>1018</v>
      </c>
      <c r="B2" s="126" t="s">
        <v>1019</v>
      </c>
      <c r="C2" s="127">
        <v>44694</v>
      </c>
      <c r="D2" s="127">
        <v>44693</v>
      </c>
      <c r="E2" s="128" t="s">
        <v>1020</v>
      </c>
      <c r="F2" s="126">
        <v>1</v>
      </c>
      <c r="G2" s="126">
        <v>5</v>
      </c>
      <c r="H2" s="126">
        <v>46</v>
      </c>
      <c r="I2" s="126">
        <v>1</v>
      </c>
      <c r="J2" s="126">
        <v>52</v>
      </c>
      <c r="K2" s="126">
        <v>53</v>
      </c>
      <c r="L2" s="100"/>
    </row>
    <row r="3" spans="1:12" x14ac:dyDescent="0.25">
      <c r="A3" s="126" t="s">
        <v>1021</v>
      </c>
      <c r="B3" s="126" t="s">
        <v>1019</v>
      </c>
      <c r="C3" s="127">
        <v>44694</v>
      </c>
      <c r="D3" s="127">
        <v>44693</v>
      </c>
      <c r="E3" s="128" t="s">
        <v>1020</v>
      </c>
      <c r="F3" s="126">
        <v>1</v>
      </c>
      <c r="G3" s="126">
        <v>0</v>
      </c>
      <c r="H3" s="126">
        <v>57</v>
      </c>
      <c r="I3" s="126">
        <v>0</v>
      </c>
      <c r="J3" s="126">
        <v>57</v>
      </c>
      <c r="K3" s="126">
        <v>58</v>
      </c>
      <c r="L3" s="100"/>
    </row>
    <row r="4" spans="1:12" x14ac:dyDescent="0.25">
      <c r="A4" s="126" t="s">
        <v>1022</v>
      </c>
      <c r="B4" s="126" t="s">
        <v>1019</v>
      </c>
      <c r="C4" s="127">
        <v>44858</v>
      </c>
      <c r="D4" s="127">
        <v>44839</v>
      </c>
      <c r="E4" s="128" t="s">
        <v>1020</v>
      </c>
      <c r="F4" s="126">
        <v>19</v>
      </c>
      <c r="G4" s="126">
        <v>0</v>
      </c>
      <c r="H4" s="126">
        <v>40</v>
      </c>
      <c r="I4" s="126">
        <v>4</v>
      </c>
      <c r="J4" s="126">
        <v>44</v>
      </c>
      <c r="K4" s="126">
        <v>63</v>
      </c>
      <c r="L4" s="100"/>
    </row>
    <row r="5" spans="1:12" x14ac:dyDescent="0.25">
      <c r="A5" s="126" t="s">
        <v>1023</v>
      </c>
      <c r="B5" s="126" t="s">
        <v>1019</v>
      </c>
      <c r="C5" s="127">
        <v>44874</v>
      </c>
      <c r="D5" s="127">
        <v>44861</v>
      </c>
      <c r="E5" s="126" t="s">
        <v>984</v>
      </c>
      <c r="F5" s="126">
        <v>13</v>
      </c>
      <c r="G5" s="126">
        <v>0</v>
      </c>
      <c r="H5" s="126">
        <v>47</v>
      </c>
      <c r="I5" s="126">
        <v>0</v>
      </c>
      <c r="J5" s="126">
        <v>47</v>
      </c>
      <c r="K5" s="126">
        <v>60</v>
      </c>
      <c r="L5" s="100"/>
    </row>
    <row r="6" spans="1:12" x14ac:dyDescent="0.25">
      <c r="A6" s="126" t="s">
        <v>1024</v>
      </c>
      <c r="B6" s="126" t="s">
        <v>1019</v>
      </c>
      <c r="C6" s="127">
        <v>44868</v>
      </c>
      <c r="D6" s="127">
        <v>44866</v>
      </c>
      <c r="E6" s="128" t="s">
        <v>1020</v>
      </c>
      <c r="F6" s="126">
        <v>2</v>
      </c>
      <c r="G6" s="126">
        <v>7</v>
      </c>
      <c r="H6" s="126">
        <v>44</v>
      </c>
      <c r="I6" s="126">
        <v>0</v>
      </c>
      <c r="J6" s="126">
        <v>51</v>
      </c>
      <c r="K6" s="126">
        <v>53</v>
      </c>
      <c r="L6" s="100"/>
    </row>
    <row r="7" spans="1:12" x14ac:dyDescent="0.25">
      <c r="A7" s="126" t="s">
        <v>1025</v>
      </c>
      <c r="B7" s="126" t="s">
        <v>1026</v>
      </c>
      <c r="C7" s="127">
        <v>44599</v>
      </c>
      <c r="D7" s="127">
        <v>44592</v>
      </c>
      <c r="E7" s="128" t="s">
        <v>1020</v>
      </c>
      <c r="F7" s="126">
        <v>7</v>
      </c>
      <c r="G7" s="126">
        <v>9</v>
      </c>
      <c r="H7" s="126">
        <v>92</v>
      </c>
      <c r="I7" s="126">
        <v>1</v>
      </c>
      <c r="J7" s="126">
        <v>102</v>
      </c>
      <c r="K7" s="126">
        <v>109</v>
      </c>
      <c r="L7" s="100"/>
    </row>
    <row r="8" spans="1:12" x14ac:dyDescent="0.25">
      <c r="A8" s="126" t="s">
        <v>1027</v>
      </c>
      <c r="B8" s="126" t="s">
        <v>1026</v>
      </c>
      <c r="C8" s="127">
        <v>44599</v>
      </c>
      <c r="D8" s="127">
        <v>44593</v>
      </c>
      <c r="E8" s="128" t="s">
        <v>1020</v>
      </c>
      <c r="F8" s="126">
        <v>6</v>
      </c>
      <c r="G8" s="126">
        <v>0</v>
      </c>
      <c r="H8" s="126">
        <v>0</v>
      </c>
      <c r="I8" s="126">
        <v>1</v>
      </c>
      <c r="J8" s="126">
        <v>1</v>
      </c>
      <c r="K8" s="126">
        <v>7</v>
      </c>
      <c r="L8" s="100"/>
    </row>
    <row r="9" spans="1:12" x14ac:dyDescent="0.25">
      <c r="A9" s="126" t="s">
        <v>1028</v>
      </c>
      <c r="B9" s="126" t="s">
        <v>1026</v>
      </c>
      <c r="C9" s="127">
        <v>44608</v>
      </c>
      <c r="D9" s="127">
        <v>44599</v>
      </c>
      <c r="E9" s="128" t="s">
        <v>1020</v>
      </c>
      <c r="F9" s="126">
        <v>9</v>
      </c>
      <c r="G9" s="126">
        <v>0</v>
      </c>
      <c r="H9" s="126">
        <v>0</v>
      </c>
      <c r="I9" s="126">
        <v>0</v>
      </c>
      <c r="J9" s="126">
        <v>0</v>
      </c>
      <c r="K9" s="126">
        <v>9</v>
      </c>
      <c r="L9" s="100"/>
    </row>
    <row r="10" spans="1:12" x14ac:dyDescent="0.25">
      <c r="A10" s="126" t="s">
        <v>1029</v>
      </c>
      <c r="B10" s="126" t="s">
        <v>1026</v>
      </c>
      <c r="C10" s="127">
        <v>44631</v>
      </c>
      <c r="D10" s="127">
        <v>44631</v>
      </c>
      <c r="E10" s="128" t="s">
        <v>1020</v>
      </c>
      <c r="F10" s="126">
        <v>0</v>
      </c>
      <c r="G10" s="126">
        <v>0</v>
      </c>
      <c r="H10" s="126">
        <v>56</v>
      </c>
      <c r="I10" s="126">
        <v>3</v>
      </c>
      <c r="J10" s="126">
        <v>59</v>
      </c>
      <c r="K10" s="126">
        <v>59</v>
      </c>
      <c r="L10" s="100"/>
    </row>
    <row r="11" spans="1:12" x14ac:dyDescent="0.25">
      <c r="A11" s="126" t="s">
        <v>1030</v>
      </c>
      <c r="B11" s="126" t="s">
        <v>1026</v>
      </c>
      <c r="C11" s="127">
        <v>44631</v>
      </c>
      <c r="D11" s="127">
        <v>44631</v>
      </c>
      <c r="E11" s="128" t="s">
        <v>1020</v>
      </c>
      <c r="F11" s="126">
        <v>0</v>
      </c>
      <c r="G11" s="126">
        <v>0</v>
      </c>
      <c r="H11" s="126">
        <v>112</v>
      </c>
      <c r="I11" s="126">
        <v>3</v>
      </c>
      <c r="J11" s="126">
        <v>115</v>
      </c>
      <c r="K11" s="126">
        <v>115</v>
      </c>
      <c r="L11" s="100"/>
    </row>
    <row r="12" spans="1:12" x14ac:dyDescent="0.25">
      <c r="A12" s="126" t="s">
        <v>1031</v>
      </c>
      <c r="B12" s="126" t="s">
        <v>1026</v>
      </c>
      <c r="C12" s="127">
        <v>44649</v>
      </c>
      <c r="D12" s="127">
        <v>44648</v>
      </c>
      <c r="E12" s="128" t="s">
        <v>1020</v>
      </c>
      <c r="F12" s="126">
        <v>1</v>
      </c>
      <c r="G12" s="126">
        <v>0</v>
      </c>
      <c r="H12" s="126">
        <v>13</v>
      </c>
      <c r="I12" s="126">
        <v>1</v>
      </c>
      <c r="J12" s="126">
        <v>14</v>
      </c>
      <c r="K12" s="126">
        <v>15</v>
      </c>
      <c r="L12" s="100"/>
    </row>
    <row r="13" spans="1:12" x14ac:dyDescent="0.25">
      <c r="A13" s="126" t="s">
        <v>1032</v>
      </c>
      <c r="B13" s="126" t="s">
        <v>1026</v>
      </c>
      <c r="C13" s="127">
        <v>44645</v>
      </c>
      <c r="D13" s="127">
        <v>44643</v>
      </c>
      <c r="E13" s="128" t="s">
        <v>1020</v>
      </c>
      <c r="F13" s="126">
        <v>2</v>
      </c>
      <c r="G13" s="126">
        <v>0</v>
      </c>
      <c r="H13" s="126">
        <v>61</v>
      </c>
      <c r="I13" s="126">
        <v>2</v>
      </c>
      <c r="J13" s="126">
        <v>63</v>
      </c>
      <c r="K13" s="126">
        <v>65</v>
      </c>
      <c r="L13" s="100"/>
    </row>
    <row r="14" spans="1:12" x14ac:dyDescent="0.25">
      <c r="A14" s="126" t="s">
        <v>1033</v>
      </c>
      <c r="B14" s="126" t="s">
        <v>1026</v>
      </c>
      <c r="C14" s="127">
        <v>44699</v>
      </c>
      <c r="D14" s="127">
        <v>44698</v>
      </c>
      <c r="E14" s="128" t="s">
        <v>1020</v>
      </c>
      <c r="F14" s="126">
        <v>1</v>
      </c>
      <c r="G14" s="126">
        <v>0</v>
      </c>
      <c r="H14" s="126">
        <v>11</v>
      </c>
      <c r="I14" s="126">
        <v>1</v>
      </c>
      <c r="J14" s="126">
        <v>12</v>
      </c>
      <c r="K14" s="126">
        <v>13</v>
      </c>
      <c r="L14" s="100"/>
    </row>
    <row r="15" spans="1:12" x14ac:dyDescent="0.25">
      <c r="A15" s="126" t="s">
        <v>1034</v>
      </c>
      <c r="B15" s="126" t="s">
        <v>1026</v>
      </c>
      <c r="C15" s="127">
        <v>44719</v>
      </c>
      <c r="D15" s="127">
        <v>44715</v>
      </c>
      <c r="E15" s="128" t="s">
        <v>1020</v>
      </c>
      <c r="F15" s="126">
        <v>4</v>
      </c>
      <c r="G15" s="126">
        <v>84</v>
      </c>
      <c r="H15" s="126">
        <v>16</v>
      </c>
      <c r="I15" s="126">
        <v>1</v>
      </c>
      <c r="J15" s="126">
        <v>101</v>
      </c>
      <c r="K15" s="126">
        <v>105</v>
      </c>
      <c r="L15" s="100"/>
    </row>
    <row r="16" spans="1:12" x14ac:dyDescent="0.25">
      <c r="A16" s="126" t="s">
        <v>1035</v>
      </c>
      <c r="B16" s="126" t="s">
        <v>1026</v>
      </c>
      <c r="C16" s="127">
        <v>44719</v>
      </c>
      <c r="D16" s="127">
        <v>44715</v>
      </c>
      <c r="E16" s="128" t="s">
        <v>1020</v>
      </c>
      <c r="F16" s="126">
        <v>4</v>
      </c>
      <c r="G16" s="126">
        <v>2</v>
      </c>
      <c r="H16" s="126">
        <v>11</v>
      </c>
      <c r="I16" s="126">
        <v>0</v>
      </c>
      <c r="J16" s="126">
        <v>13</v>
      </c>
      <c r="K16" s="126">
        <v>17</v>
      </c>
      <c r="L16" s="100"/>
    </row>
    <row r="17" spans="1:12" x14ac:dyDescent="0.25">
      <c r="A17" s="126" t="s">
        <v>1036</v>
      </c>
      <c r="B17" s="126" t="s">
        <v>1026</v>
      </c>
      <c r="C17" s="127">
        <v>44741</v>
      </c>
      <c r="D17" s="127">
        <v>44719</v>
      </c>
      <c r="E17" s="128" t="s">
        <v>1020</v>
      </c>
      <c r="F17" s="126">
        <v>22</v>
      </c>
      <c r="G17" s="126">
        <v>5</v>
      </c>
      <c r="H17" s="126">
        <v>6</v>
      </c>
      <c r="I17" s="126">
        <v>2</v>
      </c>
      <c r="J17" s="126">
        <v>13</v>
      </c>
      <c r="K17" s="126">
        <v>35</v>
      </c>
      <c r="L17" s="100"/>
    </row>
    <row r="18" spans="1:12" x14ac:dyDescent="0.25">
      <c r="A18" s="126" t="s">
        <v>1037</v>
      </c>
      <c r="B18" s="126" t="s">
        <v>1026</v>
      </c>
      <c r="C18" s="127">
        <v>44726</v>
      </c>
      <c r="D18" s="127">
        <v>44725</v>
      </c>
      <c r="E18" s="128" t="s">
        <v>1020</v>
      </c>
      <c r="F18" s="126">
        <v>1</v>
      </c>
      <c r="G18" s="126">
        <v>0</v>
      </c>
      <c r="H18" s="126">
        <v>0</v>
      </c>
      <c r="I18" s="126">
        <v>1</v>
      </c>
      <c r="J18" s="126">
        <v>1</v>
      </c>
      <c r="K18" s="126">
        <v>2</v>
      </c>
      <c r="L18" s="100"/>
    </row>
    <row r="19" spans="1:12" x14ac:dyDescent="0.25">
      <c r="A19" s="126" t="s">
        <v>1038</v>
      </c>
      <c r="B19" s="126" t="s">
        <v>1026</v>
      </c>
      <c r="C19" s="127">
        <v>44754</v>
      </c>
      <c r="D19" s="127">
        <v>44753</v>
      </c>
      <c r="E19" s="128" t="s">
        <v>1020</v>
      </c>
      <c r="F19" s="126">
        <v>1</v>
      </c>
      <c r="G19" s="126">
        <v>1</v>
      </c>
      <c r="H19" s="126">
        <v>22</v>
      </c>
      <c r="I19" s="126">
        <v>1</v>
      </c>
      <c r="J19" s="126">
        <v>24</v>
      </c>
      <c r="K19" s="126">
        <v>25</v>
      </c>
      <c r="L19" s="100"/>
    </row>
    <row r="20" spans="1:12" x14ac:dyDescent="0.25">
      <c r="A20" s="126" t="s">
        <v>1039</v>
      </c>
      <c r="B20" s="126" t="s">
        <v>1026</v>
      </c>
      <c r="C20" s="127">
        <v>44775</v>
      </c>
      <c r="D20" s="127">
        <v>44774</v>
      </c>
      <c r="E20" s="128" t="s">
        <v>1020</v>
      </c>
      <c r="F20" s="126">
        <v>1</v>
      </c>
      <c r="G20" s="126">
        <v>49</v>
      </c>
      <c r="H20" s="126">
        <v>37</v>
      </c>
      <c r="I20" s="126">
        <v>4</v>
      </c>
      <c r="J20" s="126">
        <v>90</v>
      </c>
      <c r="K20" s="126">
        <v>91</v>
      </c>
      <c r="L20" s="100"/>
    </row>
    <row r="21" spans="1:12" x14ac:dyDescent="0.25">
      <c r="A21" s="126" t="s">
        <v>1040</v>
      </c>
      <c r="B21" s="126" t="s">
        <v>1026</v>
      </c>
      <c r="C21" s="127">
        <v>44775</v>
      </c>
      <c r="D21" s="127">
        <v>44774</v>
      </c>
      <c r="E21" s="128" t="s">
        <v>1020</v>
      </c>
      <c r="F21" s="126">
        <v>1</v>
      </c>
      <c r="G21" s="126">
        <v>49</v>
      </c>
      <c r="H21" s="126">
        <v>85</v>
      </c>
      <c r="I21" s="126">
        <v>2</v>
      </c>
      <c r="J21" s="126">
        <v>136</v>
      </c>
      <c r="K21" s="126">
        <v>137</v>
      </c>
      <c r="L21" s="100"/>
    </row>
    <row r="22" spans="1:12" x14ac:dyDescent="0.25">
      <c r="A22" s="126" t="s">
        <v>1041</v>
      </c>
      <c r="B22" s="126" t="s">
        <v>1042</v>
      </c>
      <c r="C22" s="127">
        <v>44803</v>
      </c>
      <c r="D22" s="127">
        <v>44802</v>
      </c>
      <c r="E22" s="128" t="s">
        <v>1020</v>
      </c>
      <c r="F22" s="126">
        <v>1</v>
      </c>
      <c r="G22" s="126">
        <v>0</v>
      </c>
      <c r="H22" s="126">
        <v>12</v>
      </c>
      <c r="I22" s="126">
        <v>0</v>
      </c>
      <c r="J22" s="126">
        <v>12</v>
      </c>
      <c r="K22" s="126">
        <v>13</v>
      </c>
      <c r="L22" s="100"/>
    </row>
    <row r="23" spans="1:12" x14ac:dyDescent="0.25">
      <c r="A23" s="126" t="s">
        <v>1043</v>
      </c>
      <c r="B23" s="126" t="s">
        <v>1026</v>
      </c>
      <c r="C23" s="127">
        <v>44830</v>
      </c>
      <c r="D23" s="127">
        <v>44819</v>
      </c>
      <c r="E23" s="128" t="s">
        <v>1020</v>
      </c>
      <c r="F23" s="126">
        <v>11</v>
      </c>
      <c r="G23" s="126">
        <v>0</v>
      </c>
      <c r="H23" s="126">
        <v>12</v>
      </c>
      <c r="I23" s="126">
        <v>3</v>
      </c>
      <c r="J23" s="126">
        <v>15</v>
      </c>
      <c r="K23" s="126">
        <v>26</v>
      </c>
      <c r="L23" s="100"/>
    </row>
    <row r="24" spans="1:12" x14ac:dyDescent="0.25">
      <c r="A24" s="126" t="s">
        <v>1044</v>
      </c>
      <c r="B24" s="126" t="s">
        <v>1026</v>
      </c>
      <c r="C24" s="127">
        <v>44830</v>
      </c>
      <c r="D24" s="127">
        <v>44820</v>
      </c>
      <c r="E24" s="128" t="s">
        <v>1020</v>
      </c>
      <c r="F24" s="126">
        <v>10</v>
      </c>
      <c r="G24" s="126">
        <v>0</v>
      </c>
      <c r="H24" s="126">
        <v>48</v>
      </c>
      <c r="I24" s="126">
        <v>3</v>
      </c>
      <c r="J24" s="126">
        <v>51</v>
      </c>
      <c r="K24" s="126">
        <v>61</v>
      </c>
      <c r="L24" s="100"/>
    </row>
    <row r="25" spans="1:12" x14ac:dyDescent="0.25">
      <c r="A25" s="126" t="s">
        <v>1045</v>
      </c>
      <c r="B25" s="126" t="s">
        <v>1026</v>
      </c>
      <c r="C25" s="127">
        <v>44860</v>
      </c>
      <c r="D25" s="127">
        <v>44855</v>
      </c>
      <c r="E25" s="128" t="s">
        <v>1020</v>
      </c>
      <c r="F25" s="126">
        <v>5</v>
      </c>
      <c r="G25" s="126">
        <v>0</v>
      </c>
      <c r="H25" s="126">
        <v>22</v>
      </c>
      <c r="I25" s="126">
        <v>1</v>
      </c>
      <c r="J25" s="126">
        <v>23</v>
      </c>
      <c r="K25" s="126">
        <v>28</v>
      </c>
      <c r="L25" s="100"/>
    </row>
    <row r="26" spans="1:12" x14ac:dyDescent="0.25">
      <c r="A26" s="126" t="s">
        <v>1046</v>
      </c>
      <c r="B26" s="126" t="s">
        <v>1026</v>
      </c>
      <c r="C26" s="127">
        <v>44875</v>
      </c>
      <c r="D26" s="127">
        <v>44873</v>
      </c>
      <c r="E26" s="128" t="s">
        <v>1020</v>
      </c>
      <c r="F26" s="126">
        <v>2</v>
      </c>
      <c r="G26" s="126">
        <v>0</v>
      </c>
      <c r="H26" s="126">
        <v>41</v>
      </c>
      <c r="I26" s="126">
        <v>1</v>
      </c>
      <c r="J26" s="126">
        <v>42</v>
      </c>
      <c r="K26" s="126">
        <v>44</v>
      </c>
      <c r="L26" s="100"/>
    </row>
    <row r="27" spans="1:12" x14ac:dyDescent="0.25">
      <c r="A27" s="126" t="s">
        <v>1047</v>
      </c>
      <c r="B27" s="126" t="s">
        <v>1026</v>
      </c>
      <c r="C27" s="127">
        <v>44566</v>
      </c>
      <c r="D27" s="127">
        <v>44545</v>
      </c>
      <c r="E27" s="128" t="s">
        <v>1020</v>
      </c>
      <c r="F27" s="126">
        <v>21</v>
      </c>
      <c r="G27" s="126">
        <v>0</v>
      </c>
      <c r="H27" s="126">
        <v>17</v>
      </c>
      <c r="I27" s="126">
        <v>3</v>
      </c>
      <c r="J27" s="126">
        <v>20</v>
      </c>
      <c r="K27" s="126">
        <v>41</v>
      </c>
      <c r="L27" s="100"/>
    </row>
    <row r="28" spans="1:12" x14ac:dyDescent="0.25">
      <c r="A28" s="126" t="s">
        <v>1048</v>
      </c>
      <c r="B28" s="126" t="s">
        <v>1049</v>
      </c>
      <c r="C28" s="127">
        <v>44592</v>
      </c>
      <c r="D28" s="127">
        <v>44568</v>
      </c>
      <c r="E28" s="128" t="s">
        <v>1020</v>
      </c>
      <c r="F28" s="126">
        <v>24</v>
      </c>
      <c r="G28" s="126">
        <v>0</v>
      </c>
      <c r="H28" s="126">
        <v>136</v>
      </c>
      <c r="I28" s="126">
        <v>2</v>
      </c>
      <c r="J28" s="126">
        <v>138</v>
      </c>
      <c r="K28" s="126">
        <v>162</v>
      </c>
      <c r="L28" s="100"/>
    </row>
    <row r="29" spans="1:12" x14ac:dyDescent="0.25">
      <c r="A29" s="126" t="s">
        <v>1050</v>
      </c>
      <c r="B29" s="126" t="s">
        <v>1049</v>
      </c>
      <c r="C29" s="127">
        <v>44722</v>
      </c>
      <c r="D29" s="127">
        <v>44721</v>
      </c>
      <c r="E29" s="128" t="s">
        <v>1020</v>
      </c>
      <c r="F29" s="126">
        <v>1</v>
      </c>
      <c r="G29" s="126">
        <v>0</v>
      </c>
      <c r="H29" s="126">
        <v>21</v>
      </c>
      <c r="I29" s="126">
        <v>0</v>
      </c>
      <c r="J29" s="126">
        <v>21</v>
      </c>
      <c r="K29" s="126">
        <v>22</v>
      </c>
      <c r="L29" s="100"/>
    </row>
    <row r="30" spans="1:12" x14ac:dyDescent="0.25">
      <c r="A30" s="126" t="s">
        <v>1051</v>
      </c>
      <c r="B30" s="126" t="s">
        <v>1049</v>
      </c>
      <c r="C30" s="127">
        <v>44754</v>
      </c>
      <c r="D30" s="127">
        <v>44753</v>
      </c>
      <c r="E30" s="128" t="s">
        <v>1020</v>
      </c>
      <c r="F30" s="126">
        <v>1</v>
      </c>
      <c r="G30" s="126">
        <v>3</v>
      </c>
      <c r="H30" s="126">
        <v>18</v>
      </c>
      <c r="I30" s="126">
        <v>2</v>
      </c>
      <c r="J30" s="126">
        <v>23</v>
      </c>
      <c r="K30" s="126">
        <v>24</v>
      </c>
      <c r="L30" s="100"/>
    </row>
    <row r="31" spans="1:12" x14ac:dyDescent="0.25">
      <c r="A31" s="126" t="s">
        <v>1052</v>
      </c>
      <c r="B31" s="126" t="s">
        <v>1049</v>
      </c>
      <c r="C31" s="127">
        <v>44789</v>
      </c>
      <c r="D31" s="127">
        <v>44788</v>
      </c>
      <c r="E31" s="128" t="s">
        <v>1020</v>
      </c>
      <c r="F31" s="126">
        <v>1</v>
      </c>
      <c r="G31" s="126">
        <v>1</v>
      </c>
      <c r="H31" s="126">
        <v>7</v>
      </c>
      <c r="I31" s="126">
        <v>19</v>
      </c>
      <c r="J31" s="126">
        <v>27</v>
      </c>
      <c r="K31" s="126">
        <v>28</v>
      </c>
      <c r="L31" s="100"/>
    </row>
    <row r="32" spans="1:12" x14ac:dyDescent="0.25">
      <c r="A32" s="126" t="s">
        <v>1053</v>
      </c>
      <c r="B32" s="126" t="s">
        <v>1049</v>
      </c>
      <c r="C32" s="127">
        <v>44571</v>
      </c>
      <c r="D32" s="127">
        <v>44424</v>
      </c>
      <c r="E32" s="126" t="s">
        <v>984</v>
      </c>
      <c r="F32" s="126">
        <v>147</v>
      </c>
      <c r="G32" s="126">
        <v>7</v>
      </c>
      <c r="H32" s="126">
        <v>237</v>
      </c>
      <c r="I32" s="126">
        <v>1</v>
      </c>
      <c r="J32" s="126">
        <v>245</v>
      </c>
      <c r="K32" s="126">
        <v>392</v>
      </c>
      <c r="L32" s="100"/>
    </row>
    <row r="33" spans="1:12" x14ac:dyDescent="0.25">
      <c r="A33" s="126" t="s">
        <v>1054</v>
      </c>
      <c r="B33" s="126" t="s">
        <v>1049</v>
      </c>
      <c r="C33" s="127">
        <v>44872</v>
      </c>
      <c r="D33" s="127">
        <v>44866</v>
      </c>
      <c r="E33" s="128" t="s">
        <v>1055</v>
      </c>
      <c r="F33" s="126">
        <v>6</v>
      </c>
      <c r="G33" s="126">
        <v>0</v>
      </c>
      <c r="H33" s="126">
        <v>31</v>
      </c>
      <c r="I33" s="126">
        <v>5</v>
      </c>
      <c r="J33" s="126">
        <v>36</v>
      </c>
      <c r="K33" s="126">
        <v>42</v>
      </c>
      <c r="L33" s="100"/>
    </row>
    <row r="34" spans="1:12" x14ac:dyDescent="0.25">
      <c r="A34" s="126" t="s">
        <v>1056</v>
      </c>
      <c r="B34" s="126" t="s">
        <v>1049</v>
      </c>
      <c r="C34" s="127">
        <v>44572</v>
      </c>
      <c r="D34" s="127">
        <v>44553</v>
      </c>
      <c r="E34" s="128" t="s">
        <v>1020</v>
      </c>
      <c r="F34" s="126">
        <v>19</v>
      </c>
      <c r="G34" s="126">
        <v>0</v>
      </c>
      <c r="H34" s="126">
        <v>43</v>
      </c>
      <c r="I34" s="126">
        <v>1</v>
      </c>
      <c r="J34" s="126">
        <v>44</v>
      </c>
      <c r="K34" s="126">
        <v>63</v>
      </c>
      <c r="L34" s="100"/>
    </row>
    <row r="35" spans="1:12" x14ac:dyDescent="0.25">
      <c r="A35" s="126" t="s">
        <v>1057</v>
      </c>
      <c r="B35" s="126" t="s">
        <v>1058</v>
      </c>
      <c r="C35" s="127">
        <v>44837</v>
      </c>
      <c r="D35" s="127">
        <v>44834</v>
      </c>
      <c r="E35" s="128" t="s">
        <v>1020</v>
      </c>
      <c r="F35" s="126">
        <v>3</v>
      </c>
      <c r="G35" s="126">
        <v>0</v>
      </c>
      <c r="H35" s="129">
        <v>-63</v>
      </c>
      <c r="I35" s="126">
        <v>67</v>
      </c>
      <c r="J35" s="126">
        <v>4</v>
      </c>
      <c r="K35" s="126">
        <v>7</v>
      </c>
      <c r="L35" s="101" t="s">
        <v>1086</v>
      </c>
    </row>
    <row r="36" spans="1:12" x14ac:dyDescent="0.25">
      <c r="A36" s="126" t="s">
        <v>1059</v>
      </c>
      <c r="B36" s="126" t="s">
        <v>1060</v>
      </c>
      <c r="C36" s="127">
        <v>44819</v>
      </c>
      <c r="D36" s="127">
        <v>44706</v>
      </c>
      <c r="E36" s="126" t="s">
        <v>984</v>
      </c>
      <c r="F36" s="126">
        <v>113</v>
      </c>
      <c r="G36" s="126">
        <v>0</v>
      </c>
      <c r="H36" s="126">
        <v>94</v>
      </c>
      <c r="I36" s="126">
        <v>4</v>
      </c>
      <c r="J36" s="126">
        <v>98</v>
      </c>
      <c r="K36" s="126">
        <v>211</v>
      </c>
      <c r="L36" s="100"/>
    </row>
    <row r="37" spans="1:12" x14ac:dyDescent="0.25">
      <c r="A37" s="126" t="s">
        <v>1061</v>
      </c>
      <c r="B37" s="126" t="s">
        <v>1062</v>
      </c>
      <c r="C37" s="127">
        <v>44784</v>
      </c>
      <c r="D37" s="127">
        <v>44769</v>
      </c>
      <c r="E37" s="128" t="s">
        <v>1020</v>
      </c>
      <c r="F37" s="126">
        <v>15</v>
      </c>
      <c r="G37" s="126">
        <v>11</v>
      </c>
      <c r="H37" s="126">
        <v>14</v>
      </c>
      <c r="I37" s="126">
        <v>3</v>
      </c>
      <c r="J37" s="126">
        <v>28</v>
      </c>
      <c r="K37" s="126">
        <v>43</v>
      </c>
      <c r="L37" s="100"/>
    </row>
    <row r="38" spans="1:12" x14ac:dyDescent="0.25">
      <c r="A38" s="126" t="s">
        <v>1063</v>
      </c>
      <c r="B38" s="126" t="s">
        <v>1064</v>
      </c>
      <c r="C38" s="127">
        <v>44707</v>
      </c>
      <c r="D38" s="127">
        <v>44427</v>
      </c>
      <c r="E38" s="126" t="s">
        <v>984</v>
      </c>
      <c r="F38" s="126">
        <v>280</v>
      </c>
      <c r="G38" s="126">
        <v>0</v>
      </c>
      <c r="H38" s="126">
        <v>41</v>
      </c>
      <c r="I38" s="126">
        <v>1</v>
      </c>
      <c r="J38" s="126">
        <v>42</v>
      </c>
      <c r="K38" s="126">
        <v>322</v>
      </c>
      <c r="L38" s="100"/>
    </row>
    <row r="39" spans="1:12" x14ac:dyDescent="0.25">
      <c r="A39" s="126" t="s">
        <v>1065</v>
      </c>
      <c r="B39" s="126" t="s">
        <v>1066</v>
      </c>
      <c r="C39" s="127">
        <v>44671</v>
      </c>
      <c r="D39" s="127">
        <v>44587</v>
      </c>
      <c r="E39" s="126" t="s">
        <v>984</v>
      </c>
      <c r="F39" s="126">
        <v>84</v>
      </c>
      <c r="G39" s="126">
        <v>30</v>
      </c>
      <c r="H39" s="126">
        <v>145</v>
      </c>
      <c r="I39" s="126">
        <v>5</v>
      </c>
      <c r="J39" s="126">
        <v>180</v>
      </c>
      <c r="K39" s="126">
        <v>264</v>
      </c>
      <c r="L39" s="100"/>
    </row>
    <row r="40" spans="1:12" x14ac:dyDescent="0.25">
      <c r="A40" s="126" t="s">
        <v>1067</v>
      </c>
      <c r="B40" s="126" t="s">
        <v>1066</v>
      </c>
      <c r="C40" s="127">
        <v>44704</v>
      </c>
      <c r="D40" s="127">
        <v>44503</v>
      </c>
      <c r="E40" s="126" t="s">
        <v>984</v>
      </c>
      <c r="F40" s="126">
        <v>201</v>
      </c>
      <c r="G40" s="126">
        <v>0</v>
      </c>
      <c r="H40" s="126">
        <v>0</v>
      </c>
      <c r="I40" s="126">
        <v>5</v>
      </c>
      <c r="J40" s="126">
        <v>5</v>
      </c>
      <c r="K40" s="126">
        <v>206</v>
      </c>
      <c r="L40" s="100"/>
    </row>
    <row r="41" spans="1:12" x14ac:dyDescent="0.25">
      <c r="A41" s="126" t="s">
        <v>1068</v>
      </c>
      <c r="B41" s="126" t="s">
        <v>1069</v>
      </c>
      <c r="C41" s="127">
        <v>44663</v>
      </c>
      <c r="D41" s="127">
        <v>44628</v>
      </c>
      <c r="E41" s="126" t="s">
        <v>984</v>
      </c>
      <c r="F41" s="126">
        <v>35</v>
      </c>
      <c r="G41" s="126">
        <v>0</v>
      </c>
      <c r="H41" s="126">
        <v>0</v>
      </c>
      <c r="I41" s="126">
        <v>0</v>
      </c>
      <c r="J41" s="126">
        <v>0</v>
      </c>
      <c r="K41" s="126">
        <v>35</v>
      </c>
      <c r="L41" s="100"/>
    </row>
    <row r="42" spans="1:12" x14ac:dyDescent="0.25">
      <c r="A42" s="126" t="s">
        <v>1070</v>
      </c>
      <c r="B42" s="126" t="s">
        <v>1069</v>
      </c>
      <c r="C42" s="127">
        <v>44741</v>
      </c>
      <c r="D42" s="127">
        <v>44725</v>
      </c>
      <c r="E42" s="128" t="s">
        <v>1020</v>
      </c>
      <c r="F42" s="126">
        <v>16</v>
      </c>
      <c r="G42" s="126">
        <v>6</v>
      </c>
      <c r="H42" s="126">
        <v>156</v>
      </c>
      <c r="I42" s="126">
        <v>11</v>
      </c>
      <c r="J42" s="126">
        <v>173</v>
      </c>
      <c r="K42" s="126">
        <v>189</v>
      </c>
      <c r="L42" s="101" t="s">
        <v>1087</v>
      </c>
    </row>
    <row r="43" spans="1:12" x14ac:dyDescent="0.25">
      <c r="A43" s="126" t="s">
        <v>1071</v>
      </c>
      <c r="B43" s="126" t="s">
        <v>1069</v>
      </c>
      <c r="C43" s="127">
        <v>44630</v>
      </c>
      <c r="D43" s="127">
        <v>44610</v>
      </c>
      <c r="E43" s="128" t="s">
        <v>1020</v>
      </c>
      <c r="F43" s="126">
        <v>20</v>
      </c>
      <c r="G43" s="126">
        <v>0</v>
      </c>
      <c r="H43" s="126">
        <v>0</v>
      </c>
      <c r="I43" s="126">
        <v>1</v>
      </c>
      <c r="J43" s="126">
        <v>1</v>
      </c>
      <c r="K43" s="126">
        <v>21</v>
      </c>
      <c r="L43" s="100"/>
    </row>
    <row r="44" spans="1:12" x14ac:dyDescent="0.25">
      <c r="A44" s="126" t="s">
        <v>1072</v>
      </c>
      <c r="B44" s="126" t="s">
        <v>1073</v>
      </c>
      <c r="C44" s="127">
        <v>44776</v>
      </c>
      <c r="D44" s="127">
        <v>44775</v>
      </c>
      <c r="E44" s="126" t="s">
        <v>985</v>
      </c>
      <c r="F44" s="126">
        <v>1</v>
      </c>
      <c r="G44" s="126">
        <v>0</v>
      </c>
      <c r="H44" s="126">
        <v>10</v>
      </c>
      <c r="I44" s="126">
        <v>2</v>
      </c>
      <c r="J44" s="126">
        <v>12</v>
      </c>
      <c r="K44" s="126">
        <v>13</v>
      </c>
      <c r="L44" s="100"/>
    </row>
    <row r="45" spans="1:12" x14ac:dyDescent="0.25">
      <c r="A45" s="126" t="s">
        <v>1074</v>
      </c>
      <c r="B45" s="126" t="s">
        <v>1073</v>
      </c>
      <c r="C45" s="127">
        <v>44573</v>
      </c>
      <c r="D45" s="127">
        <v>44433</v>
      </c>
      <c r="E45" s="126" t="s">
        <v>984</v>
      </c>
      <c r="F45" s="126">
        <v>140</v>
      </c>
      <c r="G45" s="126">
        <v>14</v>
      </c>
      <c r="H45" s="126">
        <v>196</v>
      </c>
      <c r="I45" s="126">
        <v>1</v>
      </c>
      <c r="J45" s="126">
        <v>211</v>
      </c>
      <c r="K45" s="126">
        <v>351</v>
      </c>
      <c r="L45" s="100"/>
    </row>
    <row r="46" spans="1:12" ht="30" x14ac:dyDescent="0.25">
      <c r="A46" s="126" t="s">
        <v>1075</v>
      </c>
      <c r="B46" s="126" t="s">
        <v>1076</v>
      </c>
      <c r="C46" s="127">
        <v>44795</v>
      </c>
      <c r="D46" s="127">
        <v>44747</v>
      </c>
      <c r="E46" s="126" t="s">
        <v>984</v>
      </c>
      <c r="F46" s="126">
        <v>48</v>
      </c>
      <c r="G46" s="126">
        <v>14</v>
      </c>
      <c r="H46" s="126">
        <v>68</v>
      </c>
      <c r="I46" s="126">
        <v>6</v>
      </c>
      <c r="J46" s="126">
        <v>88</v>
      </c>
      <c r="K46" s="126">
        <v>136</v>
      </c>
      <c r="L46" s="100"/>
    </row>
    <row r="47" spans="1:12" x14ac:dyDescent="0.25">
      <c r="A47" s="126" t="s">
        <v>1077</v>
      </c>
      <c r="B47" s="126" t="s">
        <v>1078</v>
      </c>
      <c r="C47" s="127">
        <v>44741</v>
      </c>
      <c r="D47" s="127">
        <v>44736</v>
      </c>
      <c r="E47" s="128" t="s">
        <v>1020</v>
      </c>
      <c r="F47" s="126">
        <v>5</v>
      </c>
      <c r="G47" s="126">
        <v>51</v>
      </c>
      <c r="H47" s="126">
        <v>5</v>
      </c>
      <c r="I47" s="126">
        <v>0</v>
      </c>
      <c r="J47" s="126">
        <v>56</v>
      </c>
      <c r="K47" s="126">
        <v>61</v>
      </c>
      <c r="L47" s="100"/>
    </row>
    <row r="48" spans="1:12" x14ac:dyDescent="0.25">
      <c r="A48" s="126" t="s">
        <v>1079</v>
      </c>
      <c r="B48" s="126" t="s">
        <v>1078</v>
      </c>
      <c r="C48" s="127">
        <v>44589</v>
      </c>
      <c r="D48" s="127">
        <v>44546</v>
      </c>
      <c r="E48" s="128" t="s">
        <v>1020</v>
      </c>
      <c r="F48" s="126">
        <v>43</v>
      </c>
      <c r="G48" s="126">
        <v>3</v>
      </c>
      <c r="H48" s="126">
        <v>100</v>
      </c>
      <c r="I48" s="126">
        <v>2</v>
      </c>
      <c r="J48" s="126">
        <v>105</v>
      </c>
      <c r="K48" s="126">
        <v>148</v>
      </c>
      <c r="L48" s="100"/>
    </row>
    <row r="49" spans="1:12" x14ac:dyDescent="0.25">
      <c r="A49" s="126" t="s">
        <v>1080</v>
      </c>
      <c r="B49" s="126" t="s">
        <v>1081</v>
      </c>
      <c r="C49" s="127">
        <v>44795</v>
      </c>
      <c r="D49" s="127">
        <v>44725</v>
      </c>
      <c r="E49" s="126" t="s">
        <v>984</v>
      </c>
      <c r="F49" s="126">
        <v>70</v>
      </c>
      <c r="G49" s="126">
        <v>17</v>
      </c>
      <c r="H49" s="126">
        <v>65</v>
      </c>
      <c r="I49" s="126">
        <v>4</v>
      </c>
      <c r="J49" s="126">
        <v>86</v>
      </c>
      <c r="K49" s="126">
        <v>156</v>
      </c>
      <c r="L49" s="100"/>
    </row>
    <row r="50" spans="1:12" x14ac:dyDescent="0.25">
      <c r="A50" s="95" t="s">
        <v>1082</v>
      </c>
      <c r="B50" s="95"/>
      <c r="C50" s="95"/>
      <c r="D50" s="95"/>
      <c r="E50" s="95"/>
      <c r="F50" s="98">
        <f t="shared" ref="F50:K50" si="0">AVERAGE(F2:F49)</f>
        <v>29.5625</v>
      </c>
      <c r="G50" s="98">
        <f t="shared" si="0"/>
        <v>7.666666666666667</v>
      </c>
      <c r="H50" s="98">
        <f t="shared" si="0"/>
        <v>46.5</v>
      </c>
      <c r="I50" s="98">
        <f t="shared" si="0"/>
        <v>3.7708333333333335</v>
      </c>
      <c r="J50" s="98">
        <f t="shared" si="0"/>
        <v>57.9375</v>
      </c>
      <c r="K50" s="99">
        <f t="shared" si="0"/>
        <v>87.5</v>
      </c>
      <c r="L50" s="98"/>
    </row>
    <row r="51" spans="1:12" ht="75" x14ac:dyDescent="0.25">
      <c r="A51" s="96" t="s">
        <v>1084</v>
      </c>
    </row>
    <row r="52" spans="1:12" ht="33" x14ac:dyDescent="0.25">
      <c r="A52" s="97" t="s">
        <v>1085</v>
      </c>
    </row>
  </sheetData>
  <autoFilter ref="A1:K52" xr:uid="{40A34015-0353-4D49-B0D5-7109A88402FD}"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6845D-51FA-4C13-858C-C6D584BFD4D0}">
  <dimension ref="A1:J19"/>
  <sheetViews>
    <sheetView topLeftCell="D1" workbookViewId="0">
      <selection activeCell="F2" sqref="F2:F3"/>
    </sheetView>
  </sheetViews>
  <sheetFormatPr defaultRowHeight="15" x14ac:dyDescent="0.25"/>
  <cols>
    <col min="1" max="1" width="17.28515625" style="214" bestFit="1" customWidth="1"/>
    <col min="2" max="2" width="9.140625" style="214"/>
    <col min="3" max="3" width="35.85546875" style="214" customWidth="1"/>
    <col min="4" max="4" width="10.85546875" style="214" customWidth="1"/>
    <col min="5" max="5" width="10.7109375" style="214" bestFit="1" customWidth="1"/>
    <col min="6" max="6" width="13.140625" style="214" bestFit="1" customWidth="1"/>
    <col min="7" max="7" width="21.140625" style="214" customWidth="1"/>
    <col min="8" max="8" width="12.28515625" style="214" bestFit="1" customWidth="1"/>
    <col min="9" max="9" width="24.5703125" style="214" customWidth="1"/>
    <col min="10" max="10" width="21.28515625" style="214" customWidth="1"/>
    <col min="11" max="11" width="16.5703125" style="214" bestFit="1" customWidth="1"/>
    <col min="12" max="16384" width="9.140625" style="214"/>
  </cols>
  <sheetData>
    <row r="1" spans="1:10" x14ac:dyDescent="0.25">
      <c r="A1" s="213" t="s">
        <v>995</v>
      </c>
      <c r="B1" s="213" t="s">
        <v>996</v>
      </c>
      <c r="C1" s="213" t="s">
        <v>997</v>
      </c>
      <c r="D1" s="213" t="s">
        <v>998</v>
      </c>
      <c r="E1" s="213" t="s">
        <v>999</v>
      </c>
      <c r="F1" s="213" t="s">
        <v>1000</v>
      </c>
      <c r="G1" s="213" t="s">
        <v>965</v>
      </c>
      <c r="H1" s="213" t="s">
        <v>966</v>
      </c>
      <c r="I1" s="213" t="s">
        <v>1001</v>
      </c>
      <c r="J1" s="213" t="s">
        <v>970</v>
      </c>
    </row>
    <row r="2" spans="1:10" x14ac:dyDescent="0.25">
      <c r="A2" s="112" t="s">
        <v>0</v>
      </c>
      <c r="B2" s="112" t="s">
        <v>1</v>
      </c>
      <c r="C2" s="112" t="s">
        <v>2</v>
      </c>
      <c r="D2" s="112" t="s">
        <v>1089</v>
      </c>
      <c r="E2" s="119">
        <v>5.1859999999999999</v>
      </c>
      <c r="F2" s="140">
        <v>2395.9299999999998</v>
      </c>
      <c r="G2" s="112" t="s">
        <v>4</v>
      </c>
      <c r="H2" s="112" t="s">
        <v>5</v>
      </c>
      <c r="I2" s="112" t="s">
        <v>8</v>
      </c>
      <c r="J2" s="8" t="s">
        <v>9</v>
      </c>
    </row>
    <row r="3" spans="1:10" x14ac:dyDescent="0.25">
      <c r="A3" s="112" t="s">
        <v>39</v>
      </c>
      <c r="B3" s="112" t="s">
        <v>40</v>
      </c>
      <c r="C3" s="112" t="s">
        <v>41</v>
      </c>
      <c r="D3" s="112" t="s">
        <v>1090</v>
      </c>
      <c r="E3" s="119">
        <v>5.258</v>
      </c>
      <c r="F3" s="140">
        <v>2287.23</v>
      </c>
      <c r="G3" s="112" t="s">
        <v>43</v>
      </c>
      <c r="H3" s="112" t="s">
        <v>44</v>
      </c>
      <c r="I3" s="112" t="s">
        <v>18</v>
      </c>
      <c r="J3" s="8" t="s">
        <v>25</v>
      </c>
    </row>
    <row r="4" spans="1:10" x14ac:dyDescent="0.25">
      <c r="A4" s="112" t="s">
        <v>1957</v>
      </c>
      <c r="B4" s="112" t="s">
        <v>40</v>
      </c>
      <c r="C4" s="112" t="s">
        <v>1958</v>
      </c>
      <c r="D4" s="112">
        <v>26000</v>
      </c>
      <c r="E4" s="112">
        <v>3.851</v>
      </c>
      <c r="F4" s="141">
        <v>100126</v>
      </c>
      <c r="G4" s="227">
        <v>44649</v>
      </c>
      <c r="H4" s="112" t="s">
        <v>1960</v>
      </c>
      <c r="I4" s="112" t="s">
        <v>991</v>
      </c>
      <c r="J4" s="112" t="s">
        <v>1959</v>
      </c>
    </row>
    <row r="5" spans="1:10" x14ac:dyDescent="0.25">
      <c r="A5" s="215" t="s">
        <v>1005</v>
      </c>
      <c r="B5" s="215">
        <v>3</v>
      </c>
      <c r="C5" s="215"/>
      <c r="D5" s="215"/>
      <c r="E5" s="215"/>
      <c r="F5" s="216">
        <f>SUM(F2:F4)</f>
        <v>104809.16</v>
      </c>
      <c r="G5" s="215"/>
      <c r="H5" s="215"/>
      <c r="I5" s="215"/>
      <c r="J5" s="215"/>
    </row>
    <row r="11" spans="1:10" x14ac:dyDescent="0.25">
      <c r="C11" s="217" t="s">
        <v>1002</v>
      </c>
      <c r="D11" s="218"/>
      <c r="E11" s="218"/>
      <c r="F11" s="218"/>
      <c r="G11" s="218"/>
      <c r="H11" s="218"/>
      <c r="I11" s="219"/>
    </row>
    <row r="12" spans="1:10" ht="30" x14ac:dyDescent="0.25">
      <c r="C12" s="30" t="s">
        <v>980</v>
      </c>
      <c r="D12" s="30" t="s">
        <v>994</v>
      </c>
      <c r="E12" s="30" t="s">
        <v>982</v>
      </c>
      <c r="F12" s="30" t="s">
        <v>983</v>
      </c>
      <c r="G12" s="30" t="s">
        <v>984</v>
      </c>
      <c r="H12" s="32" t="s">
        <v>1003</v>
      </c>
      <c r="I12" s="220" t="s">
        <v>985</v>
      </c>
    </row>
    <row r="13" spans="1:10" x14ac:dyDescent="0.25">
      <c r="C13" s="221" t="s">
        <v>987</v>
      </c>
      <c r="D13" s="222">
        <v>0</v>
      </c>
      <c r="E13" s="222">
        <v>0</v>
      </c>
      <c r="F13" s="222">
        <v>0</v>
      </c>
      <c r="G13" s="222">
        <v>0</v>
      </c>
      <c r="H13" s="222">
        <v>0</v>
      </c>
      <c r="I13" s="222">
        <v>0</v>
      </c>
    </row>
    <row r="14" spans="1:10" x14ac:dyDescent="0.25">
      <c r="C14" s="221" t="s">
        <v>988</v>
      </c>
      <c r="D14" s="222">
        <v>0</v>
      </c>
      <c r="E14" s="222">
        <v>0</v>
      </c>
      <c r="F14" s="222">
        <v>0</v>
      </c>
      <c r="G14" s="222">
        <v>0</v>
      </c>
      <c r="H14" s="222">
        <v>0</v>
      </c>
      <c r="I14" s="222">
        <v>0</v>
      </c>
    </row>
    <row r="15" spans="1:10" x14ac:dyDescent="0.25">
      <c r="C15" s="221" t="s">
        <v>989</v>
      </c>
      <c r="D15" s="222">
        <v>0</v>
      </c>
      <c r="E15" s="222">
        <v>0</v>
      </c>
      <c r="F15" s="222">
        <v>0</v>
      </c>
      <c r="G15" s="222">
        <v>0</v>
      </c>
      <c r="H15" s="222">
        <v>0</v>
      </c>
      <c r="I15" s="222">
        <v>0</v>
      </c>
    </row>
    <row r="16" spans="1:10" x14ac:dyDescent="0.25">
      <c r="C16" s="221" t="s">
        <v>990</v>
      </c>
      <c r="D16" s="222">
        <v>0</v>
      </c>
      <c r="E16" s="222">
        <v>0</v>
      </c>
      <c r="F16" s="222">
        <v>1</v>
      </c>
      <c r="G16" s="222">
        <v>1</v>
      </c>
      <c r="H16" s="223">
        <f>F5</f>
        <v>104809.16</v>
      </c>
      <c r="I16" s="126">
        <v>0</v>
      </c>
    </row>
    <row r="17" spans="3:9" x14ac:dyDescent="0.25">
      <c r="C17" s="221" t="s">
        <v>1004</v>
      </c>
      <c r="D17" s="222">
        <v>0</v>
      </c>
      <c r="E17" s="222">
        <v>0</v>
      </c>
      <c r="F17" s="222">
        <v>0</v>
      </c>
      <c r="G17" s="222">
        <v>1</v>
      </c>
      <c r="H17" s="222">
        <v>0</v>
      </c>
      <c r="I17" s="126">
        <v>1</v>
      </c>
    </row>
    <row r="18" spans="3:9" x14ac:dyDescent="0.25">
      <c r="C18" s="221" t="s">
        <v>811</v>
      </c>
      <c r="D18" s="222">
        <v>0</v>
      </c>
      <c r="E18" s="222">
        <v>0</v>
      </c>
      <c r="F18" s="222">
        <v>0</v>
      </c>
      <c r="G18" s="222">
        <v>0</v>
      </c>
      <c r="H18" s="222">
        <v>0</v>
      </c>
      <c r="I18" s="222">
        <v>0</v>
      </c>
    </row>
    <row r="19" spans="3:9" x14ac:dyDescent="0.25">
      <c r="C19" s="224" t="s">
        <v>992</v>
      </c>
      <c r="D19" s="225">
        <f>SUM(D13:D18)</f>
        <v>0</v>
      </c>
      <c r="E19" s="225">
        <f>SUM(E13:E18)</f>
        <v>0</v>
      </c>
      <c r="F19" s="225">
        <f>SUM(F13:F18)</f>
        <v>1</v>
      </c>
      <c r="G19" s="225">
        <f t="shared" ref="G19:I19" si="0">SUM(G13:G18)</f>
        <v>2</v>
      </c>
      <c r="H19" s="226">
        <f t="shared" si="0"/>
        <v>104809.16</v>
      </c>
      <c r="I19" s="225">
        <f t="shared" si="0"/>
        <v>1</v>
      </c>
    </row>
  </sheetData>
  <mergeCells count="1">
    <mergeCell ref="C11:I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698D-62D4-4E13-914D-92DC95587916}">
  <dimension ref="A1:J14"/>
  <sheetViews>
    <sheetView workbookViewId="0">
      <selection activeCell="B3" sqref="B3"/>
    </sheetView>
  </sheetViews>
  <sheetFormatPr defaultRowHeight="15" x14ac:dyDescent="0.25"/>
  <cols>
    <col min="1" max="1" width="19.140625" customWidth="1"/>
    <col min="3" max="3" width="30.7109375" customWidth="1"/>
    <col min="4" max="4" width="9" bestFit="1" customWidth="1"/>
    <col min="5" max="5" width="6" bestFit="1" customWidth="1"/>
    <col min="6" max="6" width="11" bestFit="1" customWidth="1"/>
    <col min="7" max="7" width="11.28515625" bestFit="1" customWidth="1"/>
    <col min="8" max="8" width="12.28515625" bestFit="1" customWidth="1"/>
    <col min="9" max="9" width="17.85546875" customWidth="1"/>
    <col min="10" max="10" width="17.7109375" customWidth="1"/>
    <col min="11" max="11" width="16.5703125" bestFit="1" customWidth="1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x14ac:dyDescent="0.25">
      <c r="A2" s="9" t="s">
        <v>279</v>
      </c>
      <c r="B2" s="9" t="s">
        <v>280</v>
      </c>
      <c r="C2" s="9" t="s">
        <v>1092</v>
      </c>
      <c r="D2" s="7" t="s">
        <v>1091</v>
      </c>
      <c r="E2" s="46">
        <v>5.1280000000000001</v>
      </c>
      <c r="F2" s="140">
        <v>1717.88</v>
      </c>
      <c r="G2" s="9" t="s">
        <v>126</v>
      </c>
      <c r="H2" s="9" t="s">
        <v>283</v>
      </c>
      <c r="I2" s="9" t="s">
        <v>18</v>
      </c>
      <c r="J2" s="8" t="s">
        <v>25</v>
      </c>
    </row>
    <row r="3" spans="1:10" x14ac:dyDescent="0.25">
      <c r="A3" s="174" t="s">
        <v>1005</v>
      </c>
      <c r="B3" s="174">
        <v>1</v>
      </c>
      <c r="C3" s="174"/>
      <c r="D3" s="174"/>
      <c r="E3" s="174"/>
      <c r="F3" s="175">
        <f>SUM(F2)</f>
        <v>1717.88</v>
      </c>
      <c r="G3" s="174"/>
      <c r="H3" s="174"/>
      <c r="I3" s="174"/>
      <c r="J3" s="174"/>
    </row>
    <row r="6" spans="1:10" x14ac:dyDescent="0.25">
      <c r="C6" s="167" t="s">
        <v>1002</v>
      </c>
      <c r="D6" s="168"/>
      <c r="E6" s="168"/>
      <c r="F6" s="168"/>
      <c r="G6" s="168"/>
      <c r="H6" s="168"/>
      <c r="I6" s="169"/>
    </row>
    <row r="7" spans="1:10" ht="30" x14ac:dyDescent="0.25">
      <c r="C7" s="30" t="s">
        <v>980</v>
      </c>
      <c r="D7" s="30" t="s">
        <v>994</v>
      </c>
      <c r="E7" s="31" t="s">
        <v>982</v>
      </c>
      <c r="F7" s="30" t="s">
        <v>983</v>
      </c>
      <c r="G7" s="30" t="s">
        <v>984</v>
      </c>
      <c r="H7" s="32" t="s">
        <v>1003</v>
      </c>
      <c r="I7" s="33" t="s">
        <v>985</v>
      </c>
    </row>
    <row r="8" spans="1:10" x14ac:dyDescent="0.25">
      <c r="C8" s="34" t="s">
        <v>987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</row>
    <row r="9" spans="1:10" x14ac:dyDescent="0.25">
      <c r="C9" s="34" t="s">
        <v>988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</row>
    <row r="10" spans="1:10" x14ac:dyDescent="0.25">
      <c r="C10" s="34" t="s">
        <v>989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</row>
    <row r="11" spans="1:10" x14ac:dyDescent="0.25">
      <c r="C11" s="34" t="s">
        <v>990</v>
      </c>
      <c r="D11" s="35">
        <v>0</v>
      </c>
      <c r="E11" s="35">
        <v>0</v>
      </c>
      <c r="F11" s="35">
        <v>1</v>
      </c>
      <c r="G11" s="35">
        <v>1</v>
      </c>
      <c r="H11" s="37">
        <f>F3</f>
        <v>1717.88</v>
      </c>
      <c r="I11" s="36">
        <v>0</v>
      </c>
    </row>
    <row r="12" spans="1:10" x14ac:dyDescent="0.25">
      <c r="C12" s="34" t="s">
        <v>1004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6">
        <v>0</v>
      </c>
    </row>
    <row r="13" spans="1:10" x14ac:dyDescent="0.25">
      <c r="C13" s="34" t="s">
        <v>811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</row>
    <row r="14" spans="1:10" x14ac:dyDescent="0.25">
      <c r="C14" s="176" t="s">
        <v>992</v>
      </c>
      <c r="D14" s="177">
        <f>SUM(D8:D13)</f>
        <v>0</v>
      </c>
      <c r="E14" s="177">
        <f>SUM(E8:E13)</f>
        <v>0</v>
      </c>
      <c r="F14" s="177">
        <f>SUM(F8:F13)</f>
        <v>1</v>
      </c>
      <c r="G14" s="177">
        <f t="shared" ref="G14:I14" si="0">SUM(G8:G13)</f>
        <v>1</v>
      </c>
      <c r="H14" s="179">
        <f t="shared" si="0"/>
        <v>1717.88</v>
      </c>
      <c r="I14" s="177">
        <f t="shared" si="0"/>
        <v>0</v>
      </c>
    </row>
  </sheetData>
  <mergeCells count="1">
    <mergeCell ref="C6:I6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6CDA-E789-4E98-8544-FB22E30A0CB6}">
  <dimension ref="A1:J15"/>
  <sheetViews>
    <sheetView topLeftCell="D1" workbookViewId="0">
      <selection activeCell="B4" sqref="B4"/>
    </sheetView>
  </sheetViews>
  <sheetFormatPr defaultColWidth="14.42578125" defaultRowHeight="15" x14ac:dyDescent="0.25"/>
  <cols>
    <col min="1" max="1" width="18.5703125" customWidth="1"/>
    <col min="3" max="3" width="18" customWidth="1"/>
    <col min="7" max="7" width="21.5703125" customWidth="1"/>
    <col min="9" max="9" width="22" customWidth="1"/>
    <col min="10" max="10" width="18.5703125" customWidth="1"/>
    <col min="11" max="11" width="20.42578125" customWidth="1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x14ac:dyDescent="0.25">
      <c r="A2" s="114" t="s">
        <v>824</v>
      </c>
      <c r="B2" s="117" t="s">
        <v>1249</v>
      </c>
      <c r="C2" s="78" t="s">
        <v>826</v>
      </c>
      <c r="D2" s="22" t="s">
        <v>1259</v>
      </c>
      <c r="E2" s="133">
        <v>5.6059999999999999</v>
      </c>
      <c r="F2" s="144">
        <v>328248.11</v>
      </c>
      <c r="G2" s="132">
        <v>44888</v>
      </c>
      <c r="H2" s="78" t="s">
        <v>1252</v>
      </c>
      <c r="I2" s="78" t="s">
        <v>811</v>
      </c>
      <c r="J2" s="66" t="s">
        <v>984</v>
      </c>
    </row>
    <row r="3" spans="1:10" x14ac:dyDescent="0.25">
      <c r="A3" s="112" t="s">
        <v>871</v>
      </c>
      <c r="B3" s="113" t="s">
        <v>825</v>
      </c>
      <c r="C3" s="112" t="s">
        <v>872</v>
      </c>
      <c r="D3" s="118" t="s">
        <v>1265</v>
      </c>
      <c r="E3" s="112">
        <v>5.0890000000000004</v>
      </c>
      <c r="F3" s="144">
        <v>62085.8</v>
      </c>
      <c r="G3" s="137">
        <v>44638</v>
      </c>
      <c r="H3" s="16" t="s">
        <v>1266</v>
      </c>
      <c r="I3" s="113" t="s">
        <v>856</v>
      </c>
      <c r="J3" s="66" t="s">
        <v>25</v>
      </c>
    </row>
    <row r="4" spans="1:10" x14ac:dyDescent="0.25">
      <c r="A4" s="174" t="s">
        <v>1005</v>
      </c>
      <c r="B4" s="174">
        <v>2</v>
      </c>
      <c r="C4" s="174"/>
      <c r="D4" s="174"/>
      <c r="E4" s="174"/>
      <c r="F4" s="175">
        <f>SUM(F2:F3)</f>
        <v>390333.91</v>
      </c>
      <c r="G4" s="174"/>
      <c r="H4" s="174"/>
      <c r="I4" s="174"/>
      <c r="J4" s="174"/>
    </row>
    <row r="7" spans="1:10" x14ac:dyDescent="0.25">
      <c r="C7" s="167" t="s">
        <v>1002</v>
      </c>
      <c r="D7" s="168"/>
      <c r="E7" s="168"/>
      <c r="F7" s="168"/>
      <c r="G7" s="168"/>
      <c r="H7" s="168"/>
      <c r="I7" s="169"/>
    </row>
    <row r="8" spans="1:10" ht="30" x14ac:dyDescent="0.25">
      <c r="C8" s="30" t="s">
        <v>980</v>
      </c>
      <c r="D8" s="30" t="s">
        <v>994</v>
      </c>
      <c r="E8" s="31" t="s">
        <v>982</v>
      </c>
      <c r="F8" s="30" t="s">
        <v>983</v>
      </c>
      <c r="G8" s="30" t="s">
        <v>984</v>
      </c>
      <c r="H8" s="32" t="s">
        <v>1003</v>
      </c>
      <c r="I8" s="33" t="s">
        <v>985</v>
      </c>
    </row>
    <row r="9" spans="1:10" x14ac:dyDescent="0.25">
      <c r="C9" s="34" t="s">
        <v>987</v>
      </c>
      <c r="D9" s="35">
        <v>0</v>
      </c>
      <c r="E9" s="35">
        <v>0</v>
      </c>
      <c r="F9" s="35">
        <v>0</v>
      </c>
      <c r="G9" s="35">
        <v>1</v>
      </c>
      <c r="H9" s="171">
        <v>62085.8</v>
      </c>
      <c r="I9" s="35">
        <v>0</v>
      </c>
    </row>
    <row r="10" spans="1:10" x14ac:dyDescent="0.25">
      <c r="C10" s="34" t="s">
        <v>988</v>
      </c>
      <c r="D10" s="35">
        <v>0</v>
      </c>
      <c r="E10" s="35">
        <v>0</v>
      </c>
      <c r="F10" s="35">
        <v>0</v>
      </c>
      <c r="G10" s="35">
        <v>0</v>
      </c>
      <c r="H10" s="171">
        <v>0</v>
      </c>
      <c r="I10" s="35">
        <v>0</v>
      </c>
    </row>
    <row r="11" spans="1:10" x14ac:dyDescent="0.25">
      <c r="C11" s="34" t="s">
        <v>989</v>
      </c>
      <c r="D11" s="35">
        <v>0</v>
      </c>
      <c r="E11" s="35">
        <v>0</v>
      </c>
      <c r="F11" s="35">
        <v>0</v>
      </c>
      <c r="G11" s="35">
        <v>0</v>
      </c>
      <c r="H11" s="171">
        <v>0</v>
      </c>
      <c r="I11" s="35">
        <v>0</v>
      </c>
    </row>
    <row r="12" spans="1:10" x14ac:dyDescent="0.25">
      <c r="C12" s="34" t="s">
        <v>990</v>
      </c>
      <c r="D12" s="35">
        <v>0</v>
      </c>
      <c r="E12" s="35">
        <v>0</v>
      </c>
      <c r="F12" s="35">
        <v>0</v>
      </c>
      <c r="G12" s="35">
        <v>0</v>
      </c>
      <c r="H12" s="171">
        <v>0</v>
      </c>
      <c r="I12" s="36">
        <v>0</v>
      </c>
    </row>
    <row r="13" spans="1:10" x14ac:dyDescent="0.25">
      <c r="C13" s="34" t="s">
        <v>1004</v>
      </c>
      <c r="D13" s="35">
        <v>0</v>
      </c>
      <c r="E13" s="35">
        <v>0</v>
      </c>
      <c r="F13" s="35">
        <v>0</v>
      </c>
      <c r="G13" s="35">
        <v>0</v>
      </c>
      <c r="H13" s="171">
        <v>0</v>
      </c>
      <c r="I13" s="36">
        <v>0</v>
      </c>
    </row>
    <row r="14" spans="1:10" x14ac:dyDescent="0.25">
      <c r="C14" s="34" t="s">
        <v>811</v>
      </c>
      <c r="D14" s="35">
        <v>0</v>
      </c>
      <c r="E14" s="35">
        <v>0</v>
      </c>
      <c r="F14" s="35">
        <v>0</v>
      </c>
      <c r="G14" s="35">
        <v>1</v>
      </c>
      <c r="H14" s="171">
        <v>328248.11</v>
      </c>
      <c r="I14" s="35">
        <v>0</v>
      </c>
    </row>
    <row r="15" spans="1:10" x14ac:dyDescent="0.25">
      <c r="C15" s="176" t="s">
        <v>992</v>
      </c>
      <c r="D15" s="177">
        <f>SUM(D9:D14)</f>
        <v>0</v>
      </c>
      <c r="E15" s="177">
        <f>SUM(E9:E14)</f>
        <v>0</v>
      </c>
      <c r="F15" s="177">
        <f>SUM(F9:F14)</f>
        <v>0</v>
      </c>
      <c r="G15" s="177">
        <f t="shared" ref="G15:I15" si="0">SUM(G9:G14)</f>
        <v>2</v>
      </c>
      <c r="H15" s="178">
        <f t="shared" si="0"/>
        <v>390333.91</v>
      </c>
      <c r="I15" s="177">
        <f t="shared" si="0"/>
        <v>0</v>
      </c>
    </row>
  </sheetData>
  <mergeCells count="1">
    <mergeCell ref="C7:I7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5434-57AB-47A1-B008-FA8D4F062BDE}">
  <dimension ref="A1:J20"/>
  <sheetViews>
    <sheetView topLeftCell="C1" workbookViewId="0">
      <selection activeCell="J12" sqref="J12"/>
    </sheetView>
  </sheetViews>
  <sheetFormatPr defaultColWidth="15.85546875" defaultRowHeight="15" x14ac:dyDescent="0.25"/>
  <cols>
    <col min="1" max="1" width="22.140625" customWidth="1"/>
    <col min="3" max="3" width="20.140625" customWidth="1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ht="22.5" x14ac:dyDescent="0.25">
      <c r="A2" s="112" t="s">
        <v>733</v>
      </c>
      <c r="B2" s="112" t="s">
        <v>734</v>
      </c>
      <c r="C2" s="112" t="s">
        <v>109</v>
      </c>
      <c r="D2" s="118" t="s">
        <v>1187</v>
      </c>
      <c r="E2" s="119">
        <v>5.4565000000000001</v>
      </c>
      <c r="F2" s="141">
        <v>9821.7000000000007</v>
      </c>
      <c r="G2" s="112" t="s">
        <v>735</v>
      </c>
      <c r="H2" s="112" t="s">
        <v>736</v>
      </c>
      <c r="I2" s="112" t="s">
        <v>18</v>
      </c>
      <c r="J2" s="8" t="s">
        <v>25</v>
      </c>
    </row>
    <row r="3" spans="1:10" x14ac:dyDescent="0.25">
      <c r="A3" s="118" t="s">
        <v>840</v>
      </c>
      <c r="B3" s="18" t="s">
        <v>841</v>
      </c>
      <c r="C3" s="112" t="s">
        <v>842</v>
      </c>
      <c r="D3" s="118" t="s">
        <v>1261</v>
      </c>
      <c r="E3" s="118">
        <v>5.4298000000000002</v>
      </c>
      <c r="F3" s="143">
        <v>83502.61</v>
      </c>
      <c r="G3" s="136">
        <v>44831</v>
      </c>
      <c r="H3" s="17" t="s">
        <v>846</v>
      </c>
      <c r="I3" s="18" t="s">
        <v>849</v>
      </c>
      <c r="J3" s="66" t="s">
        <v>9</v>
      </c>
    </row>
    <row r="4" spans="1:10" ht="22.5" x14ac:dyDescent="0.25">
      <c r="A4" s="112" t="s">
        <v>850</v>
      </c>
      <c r="B4" s="113" t="s">
        <v>734</v>
      </c>
      <c r="C4" s="112" t="s">
        <v>851</v>
      </c>
      <c r="D4" s="118" t="s">
        <v>1262</v>
      </c>
      <c r="E4" s="119">
        <v>5.5979999999999999</v>
      </c>
      <c r="F4" s="144">
        <v>266312.59000000003</v>
      </c>
      <c r="G4" s="137">
        <v>44638</v>
      </c>
      <c r="H4" s="16" t="s">
        <v>1254</v>
      </c>
      <c r="I4" s="113" t="s">
        <v>856</v>
      </c>
      <c r="J4" s="66" t="s">
        <v>25</v>
      </c>
    </row>
    <row r="5" spans="1:10" ht="22.5" x14ac:dyDescent="0.25">
      <c r="A5" s="112" t="s">
        <v>907</v>
      </c>
      <c r="B5" s="113" t="s">
        <v>734</v>
      </c>
      <c r="C5" s="112" t="s">
        <v>908</v>
      </c>
      <c r="D5" s="118" t="s">
        <v>1277</v>
      </c>
      <c r="E5" s="119">
        <v>5.3579999999999997</v>
      </c>
      <c r="F5" s="144">
        <v>148095.12</v>
      </c>
      <c r="G5" s="137">
        <v>44768</v>
      </c>
      <c r="H5" s="16" t="s">
        <v>1278</v>
      </c>
      <c r="I5" s="113" t="s">
        <v>856</v>
      </c>
      <c r="J5" s="66" t="s">
        <v>9</v>
      </c>
    </row>
    <row r="6" spans="1:10" ht="22.5" x14ac:dyDescent="0.25">
      <c r="A6" s="112" t="s">
        <v>912</v>
      </c>
      <c r="B6" s="113" t="s">
        <v>734</v>
      </c>
      <c r="C6" s="112" t="s">
        <v>913</v>
      </c>
      <c r="D6" s="118" t="s">
        <v>1279</v>
      </c>
      <c r="E6" s="138">
        <v>5.0609999999999999</v>
      </c>
      <c r="F6" s="144">
        <v>468142.5</v>
      </c>
      <c r="G6" s="137">
        <v>44623</v>
      </c>
      <c r="H6" s="16" t="s">
        <v>1280</v>
      </c>
      <c r="I6" s="113" t="s">
        <v>856</v>
      </c>
      <c r="J6" s="66" t="s">
        <v>9</v>
      </c>
    </row>
    <row r="7" spans="1:10" ht="22.5" x14ac:dyDescent="0.25">
      <c r="A7" s="112" t="s">
        <v>927</v>
      </c>
      <c r="B7" s="113" t="s">
        <v>734</v>
      </c>
      <c r="C7" s="112" t="s">
        <v>851</v>
      </c>
      <c r="D7" s="118" t="s">
        <v>1283</v>
      </c>
      <c r="E7" s="112">
        <v>5.1162999999999998</v>
      </c>
      <c r="F7" s="145">
        <v>887959.44</v>
      </c>
      <c r="G7" s="137">
        <v>44782</v>
      </c>
      <c r="H7" s="16" t="s">
        <v>934</v>
      </c>
      <c r="I7" s="113" t="s">
        <v>856</v>
      </c>
      <c r="J7" s="66" t="s">
        <v>9</v>
      </c>
    </row>
    <row r="8" spans="1:10" x14ac:dyDescent="0.25">
      <c r="A8" s="174" t="s">
        <v>1005</v>
      </c>
      <c r="B8" s="174">
        <v>6</v>
      </c>
      <c r="C8" s="174"/>
      <c r="D8" s="174"/>
      <c r="E8" s="174"/>
      <c r="F8" s="175">
        <f>SUM(F2:F7)</f>
        <v>1863833.96</v>
      </c>
      <c r="G8" s="174"/>
      <c r="H8" s="174"/>
      <c r="I8" s="174"/>
      <c r="J8" s="175"/>
    </row>
    <row r="10" spans="1:10" x14ac:dyDescent="0.25">
      <c r="F10" s="130"/>
    </row>
    <row r="12" spans="1:10" x14ac:dyDescent="0.25">
      <c r="C12" s="167"/>
      <c r="D12" s="168"/>
      <c r="E12" s="168"/>
      <c r="F12" s="168"/>
      <c r="G12" s="168"/>
      <c r="H12" s="168"/>
      <c r="I12" s="169"/>
    </row>
    <row r="13" spans="1:10" ht="30" x14ac:dyDescent="0.25">
      <c r="C13" s="30" t="s">
        <v>980</v>
      </c>
      <c r="D13" s="30" t="s">
        <v>994</v>
      </c>
      <c r="E13" s="31" t="s">
        <v>982</v>
      </c>
      <c r="F13" s="30" t="s">
        <v>983</v>
      </c>
      <c r="G13" s="30" t="s">
        <v>984</v>
      </c>
      <c r="H13" s="32" t="s">
        <v>1003</v>
      </c>
      <c r="I13" s="33" t="s">
        <v>985</v>
      </c>
    </row>
    <row r="14" spans="1:10" x14ac:dyDescent="0.25">
      <c r="C14" s="173" t="s">
        <v>987</v>
      </c>
      <c r="D14" s="35">
        <v>0</v>
      </c>
      <c r="E14" s="35">
        <v>0</v>
      </c>
      <c r="F14" s="35">
        <v>4</v>
      </c>
      <c r="G14" s="35">
        <v>1</v>
      </c>
      <c r="H14" s="171">
        <v>1854012.26</v>
      </c>
      <c r="I14" s="35">
        <v>0</v>
      </c>
    </row>
    <row r="15" spans="1:10" x14ac:dyDescent="0.25">
      <c r="C15" s="173" t="s">
        <v>988</v>
      </c>
      <c r="D15" s="35">
        <v>0</v>
      </c>
      <c r="E15" s="35">
        <v>0</v>
      </c>
      <c r="F15" s="35">
        <v>0</v>
      </c>
      <c r="G15" s="35">
        <v>0</v>
      </c>
      <c r="H15" s="171">
        <v>0</v>
      </c>
      <c r="I15" s="35">
        <v>0</v>
      </c>
    </row>
    <row r="16" spans="1:10" x14ac:dyDescent="0.25">
      <c r="C16" s="173" t="s">
        <v>989</v>
      </c>
      <c r="D16" s="35">
        <v>0</v>
      </c>
      <c r="E16" s="35">
        <v>0</v>
      </c>
      <c r="F16" s="35">
        <v>0</v>
      </c>
      <c r="G16" s="35">
        <v>0</v>
      </c>
      <c r="H16" s="171">
        <v>0</v>
      </c>
      <c r="I16" s="35">
        <v>0</v>
      </c>
    </row>
    <row r="17" spans="3:9" x14ac:dyDescent="0.25">
      <c r="C17" s="173" t="s">
        <v>990</v>
      </c>
      <c r="D17" s="35">
        <v>0</v>
      </c>
      <c r="E17" s="35">
        <v>0</v>
      </c>
      <c r="F17" s="35">
        <v>0</v>
      </c>
      <c r="G17" s="35">
        <v>1</v>
      </c>
      <c r="H17" s="171">
        <v>9821.7000000000007</v>
      </c>
      <c r="I17" s="36">
        <v>0</v>
      </c>
    </row>
    <row r="18" spans="3:9" x14ac:dyDescent="0.25">
      <c r="C18" s="173" t="s">
        <v>1004</v>
      </c>
      <c r="D18" s="35">
        <v>0</v>
      </c>
      <c r="E18" s="35">
        <v>0</v>
      </c>
      <c r="F18" s="35">
        <v>0</v>
      </c>
      <c r="G18" s="35">
        <v>0</v>
      </c>
      <c r="H18" s="171">
        <v>0</v>
      </c>
      <c r="I18" s="36">
        <v>0</v>
      </c>
    </row>
    <row r="19" spans="3:9" x14ac:dyDescent="0.25">
      <c r="C19" s="34" t="s">
        <v>811</v>
      </c>
      <c r="D19" s="35">
        <v>0</v>
      </c>
      <c r="E19" s="35">
        <v>0</v>
      </c>
      <c r="F19" s="35">
        <v>0</v>
      </c>
      <c r="G19" s="35">
        <v>0</v>
      </c>
      <c r="H19" s="171">
        <v>0</v>
      </c>
      <c r="I19" s="35">
        <v>0</v>
      </c>
    </row>
    <row r="20" spans="3:9" x14ac:dyDescent="0.25">
      <c r="C20" s="176" t="s">
        <v>992</v>
      </c>
      <c r="D20" s="177">
        <f>SUM(D14:D19)</f>
        <v>0</v>
      </c>
      <c r="E20" s="177">
        <f>SUM(E14:E19)</f>
        <v>0</v>
      </c>
      <c r="F20" s="177">
        <f>SUM(F14:F19)</f>
        <v>4</v>
      </c>
      <c r="G20" s="177">
        <f t="shared" ref="G20:I20" si="0">SUM(G14:G19)</f>
        <v>2</v>
      </c>
      <c r="H20" s="178">
        <f t="shared" si="0"/>
        <v>1863833.96</v>
      </c>
      <c r="I20" s="177">
        <f t="shared" si="0"/>
        <v>0</v>
      </c>
    </row>
  </sheetData>
  <autoFilter ref="A1:J8" xr:uid="{129B5434-57AB-47A1-B008-FA8D4F062BDE}"/>
  <mergeCells count="1">
    <mergeCell ref="C12:I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8783-B41B-42A5-98B9-C48E90514D0A}">
  <dimension ref="A1:J16"/>
  <sheetViews>
    <sheetView topLeftCell="C1" workbookViewId="0">
      <selection activeCell="E18" sqref="E18"/>
    </sheetView>
  </sheetViews>
  <sheetFormatPr defaultColWidth="13.7109375" defaultRowHeight="15" x14ac:dyDescent="0.25"/>
  <cols>
    <col min="1" max="1" width="20.42578125" customWidth="1"/>
    <col min="3" max="3" width="19" customWidth="1"/>
    <col min="9" max="9" width="20.85546875" customWidth="1"/>
    <col min="10" max="10" width="19.5703125" customWidth="1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ht="22.5" x14ac:dyDescent="0.25">
      <c r="A2" s="112" t="s">
        <v>751</v>
      </c>
      <c r="B2" s="112" t="s">
        <v>752</v>
      </c>
      <c r="C2" s="112" t="s">
        <v>34</v>
      </c>
      <c r="D2" s="118" t="s">
        <v>1127</v>
      </c>
      <c r="E2" s="119">
        <v>5.077</v>
      </c>
      <c r="F2" s="141">
        <v>14977.15</v>
      </c>
      <c r="G2" s="112" t="s">
        <v>671</v>
      </c>
      <c r="H2" s="112" t="s">
        <v>753</v>
      </c>
      <c r="I2" s="112" t="s">
        <v>18</v>
      </c>
      <c r="J2" s="8" t="s">
        <v>25</v>
      </c>
    </row>
    <row r="3" spans="1:10" ht="22.5" x14ac:dyDescent="0.25">
      <c r="A3" s="112" t="s">
        <v>754</v>
      </c>
      <c r="B3" s="112" t="s">
        <v>752</v>
      </c>
      <c r="C3" s="112" t="s">
        <v>34</v>
      </c>
      <c r="D3" s="118" t="s">
        <v>1239</v>
      </c>
      <c r="E3" s="119">
        <v>5.1440000000000001</v>
      </c>
      <c r="F3" s="141">
        <v>5234.0200000000004</v>
      </c>
      <c r="G3" s="112" t="s">
        <v>756</v>
      </c>
      <c r="H3" s="112" t="s">
        <v>757</v>
      </c>
      <c r="I3" s="112" t="s">
        <v>18</v>
      </c>
      <c r="J3" s="8" t="s">
        <v>25</v>
      </c>
    </row>
    <row r="4" spans="1:10" ht="22.5" x14ac:dyDescent="0.25">
      <c r="A4" s="112" t="s">
        <v>758</v>
      </c>
      <c r="B4" s="112" t="s">
        <v>752</v>
      </c>
      <c r="C4" s="112" t="s">
        <v>109</v>
      </c>
      <c r="D4" s="118" t="s">
        <v>1240</v>
      </c>
      <c r="E4" s="119">
        <v>5.0519999999999996</v>
      </c>
      <c r="F4" s="141">
        <v>10002.959999999999</v>
      </c>
      <c r="G4" s="112" t="s">
        <v>760</v>
      </c>
      <c r="H4" s="112" t="s">
        <v>761</v>
      </c>
      <c r="I4" s="112" t="s">
        <v>18</v>
      </c>
      <c r="J4" s="8" t="s">
        <v>25</v>
      </c>
    </row>
    <row r="5" spans="1:10" x14ac:dyDescent="0.25">
      <c r="A5" s="174" t="s">
        <v>1005</v>
      </c>
      <c r="B5" s="174">
        <v>3</v>
      </c>
      <c r="C5" s="174"/>
      <c r="D5" s="174"/>
      <c r="E5" s="174"/>
      <c r="F5" s="175">
        <f>SUM(F2:F4)</f>
        <v>30214.129999999997</v>
      </c>
      <c r="G5" s="174"/>
      <c r="H5" s="174"/>
      <c r="I5" s="174"/>
      <c r="J5" s="175"/>
    </row>
    <row r="8" spans="1:10" x14ac:dyDescent="0.25">
      <c r="C8" s="167"/>
      <c r="D8" s="168"/>
      <c r="E8" s="168"/>
      <c r="F8" s="168"/>
      <c r="G8" s="168"/>
      <c r="H8" s="168"/>
      <c r="I8" s="169"/>
    </row>
    <row r="9" spans="1:10" ht="30" x14ac:dyDescent="0.25">
      <c r="C9" s="30" t="s">
        <v>980</v>
      </c>
      <c r="D9" s="30" t="s">
        <v>994</v>
      </c>
      <c r="E9" s="31" t="s">
        <v>982</v>
      </c>
      <c r="F9" s="30" t="s">
        <v>983</v>
      </c>
      <c r="G9" s="30" t="s">
        <v>984</v>
      </c>
      <c r="H9" s="32" t="s">
        <v>1003</v>
      </c>
      <c r="I9" s="33" t="s">
        <v>985</v>
      </c>
    </row>
    <row r="10" spans="1:10" x14ac:dyDescent="0.25">
      <c r="C10" s="173" t="s">
        <v>987</v>
      </c>
      <c r="D10" s="35">
        <v>0</v>
      </c>
      <c r="E10" s="35">
        <v>0</v>
      </c>
      <c r="F10" s="35">
        <v>0</v>
      </c>
      <c r="G10" s="35">
        <v>0</v>
      </c>
      <c r="H10" s="171">
        <v>0</v>
      </c>
      <c r="I10" s="35">
        <v>0</v>
      </c>
    </row>
    <row r="11" spans="1:10" x14ac:dyDescent="0.25">
      <c r="C11" s="173" t="s">
        <v>988</v>
      </c>
      <c r="D11" s="35">
        <v>0</v>
      </c>
      <c r="E11" s="35">
        <v>0</v>
      </c>
      <c r="F11" s="35">
        <v>0</v>
      </c>
      <c r="G11" s="35">
        <v>0</v>
      </c>
      <c r="H11" s="171">
        <v>0</v>
      </c>
      <c r="I11" s="35">
        <v>0</v>
      </c>
    </row>
    <row r="12" spans="1:10" x14ac:dyDescent="0.25">
      <c r="C12" s="173" t="s">
        <v>989</v>
      </c>
      <c r="D12" s="35">
        <v>0</v>
      </c>
      <c r="E12" s="35">
        <v>0</v>
      </c>
      <c r="F12" s="35">
        <v>0</v>
      </c>
      <c r="G12" s="35">
        <v>0</v>
      </c>
      <c r="H12" s="171">
        <v>0</v>
      </c>
      <c r="I12" s="35">
        <v>0</v>
      </c>
    </row>
    <row r="13" spans="1:10" x14ac:dyDescent="0.25">
      <c r="C13" s="173" t="s">
        <v>990</v>
      </c>
      <c r="D13" s="35">
        <v>0</v>
      </c>
      <c r="E13" s="35">
        <v>0</v>
      </c>
      <c r="F13" s="35">
        <v>0</v>
      </c>
      <c r="G13" s="35">
        <v>3</v>
      </c>
      <c r="H13" s="171">
        <v>30214.13</v>
      </c>
      <c r="I13" s="36">
        <v>0</v>
      </c>
    </row>
    <row r="14" spans="1:10" x14ac:dyDescent="0.25">
      <c r="C14" s="173" t="s">
        <v>1004</v>
      </c>
      <c r="D14" s="35">
        <v>0</v>
      </c>
      <c r="E14" s="35">
        <v>0</v>
      </c>
      <c r="F14" s="35">
        <v>0</v>
      </c>
      <c r="G14" s="35">
        <v>0</v>
      </c>
      <c r="H14" s="171">
        <v>0</v>
      </c>
      <c r="I14" s="36">
        <v>0</v>
      </c>
    </row>
    <row r="15" spans="1:10" x14ac:dyDescent="0.25">
      <c r="C15" s="34" t="s">
        <v>811</v>
      </c>
      <c r="D15" s="35">
        <v>0</v>
      </c>
      <c r="E15" s="35">
        <v>0</v>
      </c>
      <c r="F15" s="35">
        <v>0</v>
      </c>
      <c r="G15" s="35">
        <v>0</v>
      </c>
      <c r="H15" s="171">
        <v>0</v>
      </c>
      <c r="I15" s="35">
        <v>0</v>
      </c>
    </row>
    <row r="16" spans="1:10" x14ac:dyDescent="0.25">
      <c r="C16" s="176" t="s">
        <v>992</v>
      </c>
      <c r="D16" s="177">
        <f>SUM(D10:D15)</f>
        <v>0</v>
      </c>
      <c r="E16" s="177">
        <f>SUM(E10:E15)</f>
        <v>0</v>
      </c>
      <c r="F16" s="177">
        <f>SUM(F10:F15)</f>
        <v>0</v>
      </c>
      <c r="G16" s="177">
        <f t="shared" ref="G16:I16" si="0">SUM(G10:G15)</f>
        <v>3</v>
      </c>
      <c r="H16" s="178">
        <f t="shared" si="0"/>
        <v>30214.13</v>
      </c>
      <c r="I16" s="177">
        <f t="shared" si="0"/>
        <v>0</v>
      </c>
    </row>
  </sheetData>
  <mergeCells count="1">
    <mergeCell ref="C8:I8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26938-BE50-4C68-B709-F5432888987F}">
  <dimension ref="A1:L34"/>
  <sheetViews>
    <sheetView topLeftCell="E4" workbookViewId="0">
      <selection activeCell="G2" sqref="G2:G19"/>
    </sheetView>
  </sheetViews>
  <sheetFormatPr defaultColWidth="13.7109375" defaultRowHeight="15" x14ac:dyDescent="0.25"/>
  <cols>
    <col min="1" max="1" width="22.5703125" customWidth="1"/>
    <col min="3" max="3" width="19.85546875" customWidth="1"/>
    <col min="7" max="7" width="20.140625" customWidth="1"/>
    <col min="8" max="8" width="18.7109375" customWidth="1"/>
    <col min="9" max="9" width="19" customWidth="1"/>
    <col min="10" max="10" width="20.28515625" customWidth="1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ht="22.5" x14ac:dyDescent="0.25">
      <c r="A2" s="112" t="s">
        <v>10</v>
      </c>
      <c r="B2" s="112" t="s">
        <v>11</v>
      </c>
      <c r="C2" s="112" t="s">
        <v>12</v>
      </c>
      <c r="D2" s="118" t="s">
        <v>1097</v>
      </c>
      <c r="E2" s="119">
        <v>5.2069999999999999</v>
      </c>
      <c r="F2" s="140">
        <v>6560.82</v>
      </c>
      <c r="G2" s="112" t="s">
        <v>14</v>
      </c>
      <c r="H2" s="112" t="s">
        <v>15</v>
      </c>
      <c r="I2" s="112" t="s">
        <v>18</v>
      </c>
      <c r="J2" s="8" t="s">
        <v>9</v>
      </c>
    </row>
    <row r="3" spans="1:10" ht="22.5" x14ac:dyDescent="0.25">
      <c r="A3" s="112" t="s">
        <v>155</v>
      </c>
      <c r="B3" s="112" t="s">
        <v>11</v>
      </c>
      <c r="C3" s="112" t="s">
        <v>68</v>
      </c>
      <c r="D3" s="118" t="s">
        <v>1122</v>
      </c>
      <c r="E3" s="119">
        <v>5.1429999999999998</v>
      </c>
      <c r="F3" s="140">
        <v>11468.89</v>
      </c>
      <c r="G3" s="112" t="s">
        <v>157</v>
      </c>
      <c r="H3" s="112" t="s">
        <v>158</v>
      </c>
      <c r="I3" s="112" t="s">
        <v>18</v>
      </c>
      <c r="J3" s="8" t="s">
        <v>25</v>
      </c>
    </row>
    <row r="4" spans="1:10" ht="22.5" x14ac:dyDescent="0.25">
      <c r="A4" s="112" t="s">
        <v>166</v>
      </c>
      <c r="B4" s="112" t="s">
        <v>11</v>
      </c>
      <c r="C4" s="112" t="s">
        <v>34</v>
      </c>
      <c r="D4" s="118" t="s">
        <v>1124</v>
      </c>
      <c r="E4" s="119">
        <v>5.258</v>
      </c>
      <c r="F4" s="140">
        <v>2366.1</v>
      </c>
      <c r="G4" s="112" t="s">
        <v>103</v>
      </c>
      <c r="H4" s="112" t="s">
        <v>168</v>
      </c>
      <c r="I4" s="112" t="s">
        <v>18</v>
      </c>
      <c r="J4" s="8" t="s">
        <v>25</v>
      </c>
    </row>
    <row r="5" spans="1:10" ht="22.5" x14ac:dyDescent="0.25">
      <c r="A5" s="112" t="s">
        <v>284</v>
      </c>
      <c r="B5" s="112" t="s">
        <v>11</v>
      </c>
      <c r="C5" s="112" t="s">
        <v>34</v>
      </c>
      <c r="D5" s="118" t="s">
        <v>1144</v>
      </c>
      <c r="E5" s="119">
        <v>5.2140000000000004</v>
      </c>
      <c r="F5" s="140">
        <v>9228.7800000000007</v>
      </c>
      <c r="G5" s="112" t="s">
        <v>286</v>
      </c>
      <c r="H5" s="112" t="s">
        <v>287</v>
      </c>
      <c r="I5" s="112" t="s">
        <v>18</v>
      </c>
      <c r="J5" s="8" t="s">
        <v>25</v>
      </c>
    </row>
    <row r="6" spans="1:10" ht="22.5" x14ac:dyDescent="0.25">
      <c r="A6" s="112" t="s">
        <v>724</v>
      </c>
      <c r="B6" s="112" t="s">
        <v>11</v>
      </c>
      <c r="C6" s="112" t="s">
        <v>109</v>
      </c>
      <c r="D6" s="118" t="s">
        <v>1236</v>
      </c>
      <c r="E6" s="119">
        <v>5.22</v>
      </c>
      <c r="F6" s="141">
        <v>13050</v>
      </c>
      <c r="G6" s="112" t="s">
        <v>726</v>
      </c>
      <c r="H6" s="112" t="s">
        <v>727</v>
      </c>
      <c r="I6" s="112" t="s">
        <v>18</v>
      </c>
      <c r="J6" s="8" t="s">
        <v>25</v>
      </c>
    </row>
    <row r="7" spans="1:10" ht="22.5" x14ac:dyDescent="0.25">
      <c r="A7" s="112" t="s">
        <v>729</v>
      </c>
      <c r="B7" s="112" t="s">
        <v>11</v>
      </c>
      <c r="C7" s="112" t="s">
        <v>34</v>
      </c>
      <c r="D7" s="118" t="s">
        <v>1127</v>
      </c>
      <c r="E7" s="119">
        <v>5.1890000000000001</v>
      </c>
      <c r="F7" s="141">
        <v>15307.55</v>
      </c>
      <c r="G7" s="112" t="s">
        <v>730</v>
      </c>
      <c r="H7" s="112" t="s">
        <v>731</v>
      </c>
      <c r="I7" s="112" t="s">
        <v>18</v>
      </c>
      <c r="J7" s="8" t="s">
        <v>25</v>
      </c>
    </row>
    <row r="8" spans="1:10" ht="22.5" x14ac:dyDescent="0.25">
      <c r="A8" s="112" t="s">
        <v>738</v>
      </c>
      <c r="B8" s="112" t="s">
        <v>11</v>
      </c>
      <c r="C8" s="112" t="s">
        <v>232</v>
      </c>
      <c r="D8" s="118" t="s">
        <v>1237</v>
      </c>
      <c r="E8" s="119">
        <v>5.0990000000000002</v>
      </c>
      <c r="F8" s="141">
        <v>14098.73</v>
      </c>
      <c r="G8" s="112" t="s">
        <v>348</v>
      </c>
      <c r="H8" s="112" t="s">
        <v>740</v>
      </c>
      <c r="I8" s="112" t="s">
        <v>18</v>
      </c>
      <c r="J8" s="8" t="s">
        <v>25</v>
      </c>
    </row>
    <row r="9" spans="1:10" ht="22.5" x14ac:dyDescent="0.25">
      <c r="A9" s="112" t="s">
        <v>742</v>
      </c>
      <c r="B9" s="112" t="s">
        <v>11</v>
      </c>
      <c r="C9" s="112" t="s">
        <v>109</v>
      </c>
      <c r="D9" s="118" t="s">
        <v>1125</v>
      </c>
      <c r="E9" s="119">
        <v>5.4009999999999998</v>
      </c>
      <c r="F9" s="141">
        <v>12962.4</v>
      </c>
      <c r="G9" s="112" t="s">
        <v>348</v>
      </c>
      <c r="H9" s="112" t="s">
        <v>743</v>
      </c>
      <c r="I9" s="112" t="s">
        <v>18</v>
      </c>
      <c r="J9" s="8" t="s">
        <v>25</v>
      </c>
    </row>
    <row r="10" spans="1:10" ht="22.5" x14ac:dyDescent="0.25">
      <c r="A10" s="112" t="s">
        <v>744</v>
      </c>
      <c r="B10" s="112" t="s">
        <v>11</v>
      </c>
      <c r="C10" s="112" t="s">
        <v>745</v>
      </c>
      <c r="D10" s="118" t="s">
        <v>1238</v>
      </c>
      <c r="E10" s="119">
        <v>6.0359999999999996</v>
      </c>
      <c r="F10" s="141">
        <v>10261.200000000001</v>
      </c>
      <c r="G10" s="112" t="s">
        <v>113</v>
      </c>
      <c r="H10" s="112" t="s">
        <v>747</v>
      </c>
      <c r="I10" s="112" t="s">
        <v>18</v>
      </c>
      <c r="J10" s="8" t="s">
        <v>25</v>
      </c>
    </row>
    <row r="11" spans="1:10" ht="22.5" x14ac:dyDescent="0.25">
      <c r="A11" s="112" t="s">
        <v>762</v>
      </c>
      <c r="B11" s="112" t="s">
        <v>11</v>
      </c>
      <c r="C11" s="112" t="s">
        <v>109</v>
      </c>
      <c r="D11" s="118" t="s">
        <v>1241</v>
      </c>
      <c r="E11" s="119">
        <v>4.8479999999999999</v>
      </c>
      <c r="F11" s="141">
        <v>11331.13</v>
      </c>
      <c r="G11" s="112" t="s">
        <v>764</v>
      </c>
      <c r="H11" s="112" t="s">
        <v>765</v>
      </c>
      <c r="I11" s="112" t="s">
        <v>18</v>
      </c>
      <c r="J11" s="8" t="s">
        <v>25</v>
      </c>
    </row>
    <row r="12" spans="1:10" ht="22.5" x14ac:dyDescent="0.25">
      <c r="A12" s="112" t="s">
        <v>766</v>
      </c>
      <c r="B12" s="112" t="s">
        <v>11</v>
      </c>
      <c r="C12" s="112" t="s">
        <v>767</v>
      </c>
      <c r="D12" s="118" t="s">
        <v>1242</v>
      </c>
      <c r="E12" s="119">
        <v>6.4029999999999996</v>
      </c>
      <c r="F12" s="141">
        <v>9604.5</v>
      </c>
      <c r="G12" s="112" t="s">
        <v>764</v>
      </c>
      <c r="H12" s="112" t="s">
        <v>769</v>
      </c>
      <c r="I12" s="112" t="s">
        <v>18</v>
      </c>
      <c r="J12" s="8" t="s">
        <v>25</v>
      </c>
    </row>
    <row r="13" spans="1:10" ht="22.5" x14ac:dyDescent="0.25">
      <c r="A13" s="112" t="s">
        <v>770</v>
      </c>
      <c r="B13" s="112" t="s">
        <v>11</v>
      </c>
      <c r="C13" s="112" t="s">
        <v>68</v>
      </c>
      <c r="D13" s="118" t="s">
        <v>1243</v>
      </c>
      <c r="E13" s="119">
        <v>4.8369999999999997</v>
      </c>
      <c r="F13" s="141">
        <v>10641.4</v>
      </c>
      <c r="G13" s="112" t="s">
        <v>764</v>
      </c>
      <c r="H13" s="112" t="s">
        <v>772</v>
      </c>
      <c r="I13" s="112" t="s">
        <v>18</v>
      </c>
      <c r="J13" s="8" t="s">
        <v>25</v>
      </c>
    </row>
    <row r="14" spans="1:10" ht="22.5" x14ac:dyDescent="0.25">
      <c r="A14" s="112" t="s">
        <v>773</v>
      </c>
      <c r="B14" s="112" t="s">
        <v>11</v>
      </c>
      <c r="C14" s="112" t="s">
        <v>34</v>
      </c>
      <c r="D14" s="118" t="s">
        <v>1127</v>
      </c>
      <c r="E14" s="119">
        <v>4.8310000000000004</v>
      </c>
      <c r="F14" s="141">
        <v>14251.45</v>
      </c>
      <c r="G14" s="112" t="s">
        <v>326</v>
      </c>
      <c r="H14" s="112" t="s">
        <v>774</v>
      </c>
      <c r="I14" s="112" t="s">
        <v>18</v>
      </c>
      <c r="J14" s="8" t="s">
        <v>25</v>
      </c>
    </row>
    <row r="15" spans="1:10" ht="22.5" x14ac:dyDescent="0.25">
      <c r="A15" s="112" t="s">
        <v>775</v>
      </c>
      <c r="B15" s="112" t="s">
        <v>11</v>
      </c>
      <c r="C15" s="112" t="s">
        <v>34</v>
      </c>
      <c r="D15" s="118" t="s">
        <v>1232</v>
      </c>
      <c r="E15" s="119">
        <v>4.8310000000000004</v>
      </c>
      <c r="F15" s="141">
        <v>9178.9</v>
      </c>
      <c r="G15" s="112" t="s">
        <v>326</v>
      </c>
      <c r="H15" s="112" t="s">
        <v>776</v>
      </c>
      <c r="I15" s="112" t="s">
        <v>18</v>
      </c>
      <c r="J15" s="8" t="s">
        <v>25</v>
      </c>
    </row>
    <row r="16" spans="1:10" ht="22.5" x14ac:dyDescent="0.25">
      <c r="A16" s="112" t="s">
        <v>777</v>
      </c>
      <c r="B16" s="112" t="s">
        <v>11</v>
      </c>
      <c r="C16" s="112" t="s">
        <v>34</v>
      </c>
      <c r="D16" s="118" t="s">
        <v>1127</v>
      </c>
      <c r="E16" s="119">
        <v>5.3869999999999996</v>
      </c>
      <c r="F16" s="141">
        <v>15891.65</v>
      </c>
      <c r="G16" s="112" t="s">
        <v>778</v>
      </c>
      <c r="H16" s="112" t="s">
        <v>779</v>
      </c>
      <c r="I16" s="112" t="s">
        <v>18</v>
      </c>
      <c r="J16" s="8" t="s">
        <v>25</v>
      </c>
    </row>
    <row r="17" spans="1:12" ht="22.5" x14ac:dyDescent="0.25">
      <c r="A17" s="112" t="s">
        <v>781</v>
      </c>
      <c r="B17" s="112" t="s">
        <v>11</v>
      </c>
      <c r="C17" s="112" t="s">
        <v>81</v>
      </c>
      <c r="D17" s="118" t="s">
        <v>1128</v>
      </c>
      <c r="E17" s="119">
        <v>5.4089999999999998</v>
      </c>
      <c r="F17" s="141">
        <v>13089.78</v>
      </c>
      <c r="G17" s="112" t="s">
        <v>702</v>
      </c>
      <c r="H17" s="112" t="s">
        <v>782</v>
      </c>
      <c r="I17" s="112" t="s">
        <v>18</v>
      </c>
      <c r="J17" s="8" t="s">
        <v>25</v>
      </c>
    </row>
    <row r="18" spans="1:12" ht="22.5" x14ac:dyDescent="0.25">
      <c r="A18" s="112" t="s">
        <v>783</v>
      </c>
      <c r="B18" s="112" t="s">
        <v>11</v>
      </c>
      <c r="C18" s="112" t="s">
        <v>81</v>
      </c>
      <c r="D18" s="118" t="s">
        <v>1128</v>
      </c>
      <c r="E18" s="119">
        <v>5.3784999999999998</v>
      </c>
      <c r="F18" s="141">
        <v>13015.97</v>
      </c>
      <c r="G18" s="112" t="s">
        <v>211</v>
      </c>
      <c r="H18" s="112" t="s">
        <v>784</v>
      </c>
      <c r="I18" s="112" t="s">
        <v>18</v>
      </c>
      <c r="J18" s="8" t="s">
        <v>25</v>
      </c>
    </row>
    <row r="19" spans="1:12" s="180" customFormat="1" x14ac:dyDescent="0.25">
      <c r="A19" s="112" t="s">
        <v>1906</v>
      </c>
      <c r="B19" s="112" t="s">
        <v>11</v>
      </c>
      <c r="C19" s="112" t="s">
        <v>950</v>
      </c>
      <c r="D19" s="118" t="s">
        <v>951</v>
      </c>
      <c r="E19" s="119">
        <v>5.3250000000000002</v>
      </c>
      <c r="F19" s="141">
        <v>68586</v>
      </c>
      <c r="G19" s="112" t="s">
        <v>944</v>
      </c>
      <c r="H19" s="112" t="s">
        <v>952</v>
      </c>
      <c r="I19" s="112" t="s">
        <v>856</v>
      </c>
      <c r="J19" s="66" t="s">
        <v>25</v>
      </c>
    </row>
    <row r="20" spans="1:12" x14ac:dyDescent="0.25">
      <c r="A20" s="174" t="s">
        <v>1005</v>
      </c>
      <c r="B20" s="174">
        <v>18</v>
      </c>
      <c r="C20" s="174"/>
      <c r="D20" s="174"/>
      <c r="E20" s="174"/>
      <c r="F20" s="175">
        <f>SUM(F2:F19)</f>
        <v>260895.24999999997</v>
      </c>
      <c r="G20" s="174"/>
      <c r="H20" s="174"/>
      <c r="I20" s="174"/>
      <c r="J20" s="175"/>
      <c r="K20" s="3"/>
      <c r="L20" s="3"/>
    </row>
    <row r="26" spans="1:12" x14ac:dyDescent="0.25">
      <c r="C26" s="167"/>
      <c r="D26" s="168"/>
      <c r="E26" s="168"/>
      <c r="F26" s="168"/>
      <c r="G26" s="168"/>
      <c r="H26" s="168"/>
      <c r="I26" s="169"/>
    </row>
    <row r="27" spans="1:12" ht="30" x14ac:dyDescent="0.25">
      <c r="C27" s="30" t="s">
        <v>980</v>
      </c>
      <c r="D27" s="30" t="s">
        <v>994</v>
      </c>
      <c r="E27" s="31" t="s">
        <v>982</v>
      </c>
      <c r="F27" s="30" t="s">
        <v>983</v>
      </c>
      <c r="G27" s="30" t="s">
        <v>984</v>
      </c>
      <c r="H27" s="32" t="s">
        <v>1003</v>
      </c>
      <c r="I27" s="33" t="s">
        <v>985</v>
      </c>
    </row>
    <row r="28" spans="1:12" x14ac:dyDescent="0.25">
      <c r="C28" s="173" t="s">
        <v>987</v>
      </c>
      <c r="D28" s="35">
        <v>0</v>
      </c>
      <c r="E28" s="35">
        <v>0</v>
      </c>
      <c r="F28" s="35">
        <v>0</v>
      </c>
      <c r="G28" s="35">
        <v>1</v>
      </c>
      <c r="H28" s="171">
        <v>68586</v>
      </c>
      <c r="I28" s="35">
        <v>0</v>
      </c>
    </row>
    <row r="29" spans="1:12" x14ac:dyDescent="0.25">
      <c r="C29" s="173" t="s">
        <v>988</v>
      </c>
      <c r="D29" s="35">
        <v>0</v>
      </c>
      <c r="E29" s="35">
        <v>0</v>
      </c>
      <c r="F29" s="35">
        <v>0</v>
      </c>
      <c r="G29" s="35">
        <v>0</v>
      </c>
      <c r="H29" s="171">
        <v>0</v>
      </c>
      <c r="I29" s="35">
        <v>0</v>
      </c>
    </row>
    <row r="30" spans="1:12" x14ac:dyDescent="0.25">
      <c r="C30" s="173" t="s">
        <v>989</v>
      </c>
      <c r="D30" s="35">
        <v>0</v>
      </c>
      <c r="E30" s="35">
        <v>0</v>
      </c>
      <c r="F30" s="35">
        <v>0</v>
      </c>
      <c r="G30" s="35">
        <v>0</v>
      </c>
      <c r="H30" s="171">
        <v>0</v>
      </c>
      <c r="I30" s="35">
        <v>0</v>
      </c>
    </row>
    <row r="31" spans="1:12" x14ac:dyDescent="0.25">
      <c r="C31" s="173" t="s">
        <v>990</v>
      </c>
      <c r="D31" s="35">
        <v>0</v>
      </c>
      <c r="E31" s="35">
        <v>0</v>
      </c>
      <c r="F31" s="35">
        <v>1</v>
      </c>
      <c r="G31" s="35">
        <v>16</v>
      </c>
      <c r="H31" s="171">
        <v>192309.25</v>
      </c>
      <c r="I31" s="36">
        <v>0</v>
      </c>
    </row>
    <row r="32" spans="1:12" x14ac:dyDescent="0.25">
      <c r="C32" s="173" t="s">
        <v>1004</v>
      </c>
      <c r="D32" s="35">
        <v>0</v>
      </c>
      <c r="E32" s="35">
        <v>0</v>
      </c>
      <c r="F32" s="35">
        <v>0</v>
      </c>
      <c r="G32" s="35">
        <v>0</v>
      </c>
      <c r="H32" s="171">
        <v>0</v>
      </c>
      <c r="I32" s="36">
        <v>0</v>
      </c>
    </row>
    <row r="33" spans="3:9" x14ac:dyDescent="0.25">
      <c r="C33" s="34" t="s">
        <v>811</v>
      </c>
      <c r="D33" s="35">
        <v>0</v>
      </c>
      <c r="E33" s="35">
        <v>0</v>
      </c>
      <c r="F33" s="35">
        <v>0</v>
      </c>
      <c r="G33" s="35">
        <v>0</v>
      </c>
      <c r="H33" s="171">
        <v>0</v>
      </c>
      <c r="I33" s="35">
        <v>0</v>
      </c>
    </row>
    <row r="34" spans="3:9" x14ac:dyDescent="0.25">
      <c r="C34" s="176" t="s">
        <v>992</v>
      </c>
      <c r="D34" s="177">
        <f>SUM(D28:D33)</f>
        <v>0</v>
      </c>
      <c r="E34" s="177">
        <f>SUM(E28:E33)</f>
        <v>0</v>
      </c>
      <c r="F34" s="177">
        <f>SUM(F28:F33)</f>
        <v>1</v>
      </c>
      <c r="G34" s="177">
        <f t="shared" ref="G34:I34" si="0">SUM(G28:G33)</f>
        <v>17</v>
      </c>
      <c r="H34" s="178">
        <f t="shared" si="0"/>
        <v>260895.25</v>
      </c>
      <c r="I34" s="177">
        <f t="shared" si="0"/>
        <v>0</v>
      </c>
    </row>
  </sheetData>
  <autoFilter ref="A1:J20" xr:uid="{31B26938-BE50-4C68-B709-F5432888987F}"/>
  <mergeCells count="1">
    <mergeCell ref="C26:I26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9E7A-3F5D-4B8A-89BE-AD0086CB1A31}">
  <dimension ref="A1:J17"/>
  <sheetViews>
    <sheetView topLeftCell="B1" workbookViewId="0">
      <selection activeCell="G2" sqref="G2:G6"/>
    </sheetView>
  </sheetViews>
  <sheetFormatPr defaultColWidth="21" defaultRowHeight="15" x14ac:dyDescent="0.25"/>
  <cols>
    <col min="1" max="1" width="17.28515625" style="180" bestFit="1" customWidth="1"/>
    <col min="2" max="2" width="9.140625" style="180" bestFit="1" customWidth="1"/>
    <col min="3" max="3" width="20.7109375" style="180" bestFit="1" customWidth="1"/>
    <col min="4" max="4" width="11.140625" style="180" bestFit="1" customWidth="1"/>
    <col min="5" max="5" width="6" style="180" bestFit="1" customWidth="1"/>
    <col min="6" max="6" width="13.140625" style="180" bestFit="1" customWidth="1"/>
    <col min="7" max="7" width="16.28515625" style="180" customWidth="1"/>
    <col min="8" max="8" width="16.85546875" style="180" bestFit="1" customWidth="1"/>
    <col min="9" max="9" width="18.7109375" style="180" customWidth="1"/>
    <col min="10" max="10" width="16.5703125" style="180" bestFit="1" customWidth="1"/>
    <col min="11" max="11" width="15.7109375" style="180" bestFit="1" customWidth="1"/>
    <col min="12" max="12" width="11.7109375" style="180" bestFit="1" customWidth="1"/>
    <col min="13" max="16384" width="21" style="180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x14ac:dyDescent="0.25">
      <c r="A2" s="78" t="s">
        <v>46</v>
      </c>
      <c r="B2" s="78" t="s">
        <v>47</v>
      </c>
      <c r="C2" s="78" t="s">
        <v>48</v>
      </c>
      <c r="D2" s="79" t="s">
        <v>1101</v>
      </c>
      <c r="E2" s="133">
        <v>5.657</v>
      </c>
      <c r="F2" s="144">
        <v>6109.56</v>
      </c>
      <c r="G2" s="78" t="s">
        <v>50</v>
      </c>
      <c r="H2" s="78" t="s">
        <v>51</v>
      </c>
      <c r="I2" s="78" t="s">
        <v>18</v>
      </c>
      <c r="J2" s="66" t="s">
        <v>9</v>
      </c>
    </row>
    <row r="3" spans="1:10" x14ac:dyDescent="0.25">
      <c r="A3" s="78" t="s">
        <v>176</v>
      </c>
      <c r="B3" s="78" t="s">
        <v>47</v>
      </c>
      <c r="C3" s="78" t="s">
        <v>68</v>
      </c>
      <c r="D3" s="79" t="s">
        <v>1126</v>
      </c>
      <c r="E3" s="133">
        <v>5.2314999999999996</v>
      </c>
      <c r="F3" s="144">
        <v>41716.660000000003</v>
      </c>
      <c r="G3" s="78" t="s">
        <v>178</v>
      </c>
      <c r="H3" s="78" t="s">
        <v>179</v>
      </c>
      <c r="I3" s="78" t="s">
        <v>18</v>
      </c>
      <c r="J3" s="66" t="s">
        <v>25</v>
      </c>
    </row>
    <row r="4" spans="1:10" x14ac:dyDescent="0.25">
      <c r="A4" s="78" t="s">
        <v>275</v>
      </c>
      <c r="B4" s="78" t="s">
        <v>47</v>
      </c>
      <c r="C4" s="78" t="s">
        <v>276</v>
      </c>
      <c r="D4" s="79" t="s">
        <v>1143</v>
      </c>
      <c r="E4" s="133">
        <v>5.1539999999999999</v>
      </c>
      <c r="F4" s="144">
        <v>39814.65</v>
      </c>
      <c r="G4" s="78" t="s">
        <v>157</v>
      </c>
      <c r="H4" s="78" t="s">
        <v>278</v>
      </c>
      <c r="I4" s="78" t="s">
        <v>18</v>
      </c>
      <c r="J4" s="66" t="s">
        <v>25</v>
      </c>
    </row>
    <row r="5" spans="1:10" ht="22.5" x14ac:dyDescent="0.25">
      <c r="A5" s="78" t="s">
        <v>795</v>
      </c>
      <c r="B5" s="78" t="s">
        <v>47</v>
      </c>
      <c r="C5" s="78" t="s">
        <v>139</v>
      </c>
      <c r="D5" s="79" t="s">
        <v>1247</v>
      </c>
      <c r="E5" s="133">
        <v>5.3395000000000001</v>
      </c>
      <c r="F5" s="144">
        <v>267567.68</v>
      </c>
      <c r="G5" s="78" t="s">
        <v>370</v>
      </c>
      <c r="H5" s="78" t="s">
        <v>797</v>
      </c>
      <c r="I5" s="78" t="s">
        <v>18</v>
      </c>
      <c r="J5" s="66" t="s">
        <v>25</v>
      </c>
    </row>
    <row r="6" spans="1:10" x14ac:dyDescent="0.25">
      <c r="A6" s="78" t="s">
        <v>798</v>
      </c>
      <c r="B6" s="78" t="s">
        <v>47</v>
      </c>
      <c r="C6" s="78" t="s">
        <v>799</v>
      </c>
      <c r="D6" s="79" t="s">
        <v>1248</v>
      </c>
      <c r="E6" s="133">
        <v>5.2195</v>
      </c>
      <c r="F6" s="144">
        <v>34134.32</v>
      </c>
      <c r="G6" s="78" t="s">
        <v>730</v>
      </c>
      <c r="H6" s="78" t="s">
        <v>801</v>
      </c>
      <c r="I6" s="78" t="s">
        <v>18</v>
      </c>
      <c r="J6" s="66" t="s">
        <v>25</v>
      </c>
    </row>
    <row r="7" spans="1:10" x14ac:dyDescent="0.25">
      <c r="A7" s="174" t="s">
        <v>1005</v>
      </c>
      <c r="B7" s="174">
        <v>5</v>
      </c>
      <c r="C7" s="174"/>
      <c r="D7" s="174"/>
      <c r="E7" s="174"/>
      <c r="F7" s="175">
        <f>SUM(F2:F6)</f>
        <v>389342.87</v>
      </c>
      <c r="G7" s="174"/>
      <c r="H7" s="174"/>
      <c r="I7" s="174"/>
      <c r="J7" s="175"/>
    </row>
    <row r="9" spans="1:10" x14ac:dyDescent="0.25">
      <c r="C9" s="167"/>
      <c r="D9" s="168"/>
      <c r="E9" s="168"/>
      <c r="F9" s="168"/>
      <c r="G9" s="168"/>
      <c r="H9" s="168"/>
      <c r="I9" s="169"/>
    </row>
    <row r="10" spans="1:10" ht="30" x14ac:dyDescent="0.25">
      <c r="C10" s="30" t="s">
        <v>980</v>
      </c>
      <c r="D10" s="30" t="s">
        <v>994</v>
      </c>
      <c r="E10" s="31" t="s">
        <v>982</v>
      </c>
      <c r="F10" s="30" t="s">
        <v>983</v>
      </c>
      <c r="G10" s="30" t="s">
        <v>984</v>
      </c>
      <c r="H10" s="32" t="s">
        <v>1003</v>
      </c>
      <c r="I10" s="33" t="s">
        <v>985</v>
      </c>
    </row>
    <row r="11" spans="1:10" x14ac:dyDescent="0.25">
      <c r="C11" s="173" t="s">
        <v>987</v>
      </c>
      <c r="D11" s="35">
        <v>0</v>
      </c>
      <c r="E11" s="35">
        <v>0</v>
      </c>
      <c r="F11" s="35">
        <v>0</v>
      </c>
      <c r="G11" s="35">
        <v>0</v>
      </c>
      <c r="H11" s="171">
        <v>0</v>
      </c>
      <c r="I11" s="35">
        <v>0</v>
      </c>
    </row>
    <row r="12" spans="1:10" x14ac:dyDescent="0.25">
      <c r="C12" s="173" t="s">
        <v>988</v>
      </c>
      <c r="D12" s="35">
        <v>0</v>
      </c>
      <c r="E12" s="35">
        <v>0</v>
      </c>
      <c r="F12" s="35">
        <v>0</v>
      </c>
      <c r="G12" s="35">
        <v>0</v>
      </c>
      <c r="H12" s="171">
        <v>0</v>
      </c>
      <c r="I12" s="35">
        <v>0</v>
      </c>
    </row>
    <row r="13" spans="1:10" x14ac:dyDescent="0.25">
      <c r="C13" s="173" t="s">
        <v>989</v>
      </c>
      <c r="D13" s="35">
        <v>0</v>
      </c>
      <c r="E13" s="35">
        <v>0</v>
      </c>
      <c r="F13" s="35">
        <v>0</v>
      </c>
      <c r="G13" s="35">
        <v>0</v>
      </c>
      <c r="H13" s="171">
        <v>0</v>
      </c>
      <c r="I13" s="35">
        <v>0</v>
      </c>
    </row>
    <row r="14" spans="1:10" x14ac:dyDescent="0.25">
      <c r="C14" s="173" t="s">
        <v>990</v>
      </c>
      <c r="D14" s="35">
        <v>0</v>
      </c>
      <c r="E14" s="35">
        <v>0</v>
      </c>
      <c r="F14" s="35">
        <v>1</v>
      </c>
      <c r="G14" s="35">
        <v>4</v>
      </c>
      <c r="H14" s="171">
        <v>389342.87</v>
      </c>
      <c r="I14" s="36">
        <v>0</v>
      </c>
    </row>
    <row r="15" spans="1:10" x14ac:dyDescent="0.25">
      <c r="C15" s="173" t="s">
        <v>1004</v>
      </c>
      <c r="D15" s="35">
        <v>0</v>
      </c>
      <c r="E15" s="35">
        <v>0</v>
      </c>
      <c r="F15" s="35">
        <v>0</v>
      </c>
      <c r="G15" s="35">
        <v>0</v>
      </c>
      <c r="H15" s="171">
        <v>0</v>
      </c>
      <c r="I15" s="36">
        <v>0</v>
      </c>
    </row>
    <row r="16" spans="1:10" x14ac:dyDescent="0.25">
      <c r="C16" s="34" t="s">
        <v>811</v>
      </c>
      <c r="D16" s="35">
        <v>0</v>
      </c>
      <c r="E16" s="35">
        <v>0</v>
      </c>
      <c r="F16" s="35">
        <v>0</v>
      </c>
      <c r="G16" s="35">
        <v>0</v>
      </c>
      <c r="H16" s="171">
        <v>0</v>
      </c>
      <c r="I16" s="35">
        <v>0</v>
      </c>
    </row>
    <row r="17" spans="3:9" x14ac:dyDescent="0.25">
      <c r="C17" s="176" t="s">
        <v>992</v>
      </c>
      <c r="D17" s="177">
        <f>SUM(D11:D16)</f>
        <v>0</v>
      </c>
      <c r="E17" s="177">
        <f>SUM(E11:E16)</f>
        <v>0</v>
      </c>
      <c r="F17" s="177">
        <f>SUM(F11:F16)</f>
        <v>1</v>
      </c>
      <c r="G17" s="177">
        <f t="shared" ref="G17:I17" si="0">SUM(G11:G16)</f>
        <v>4</v>
      </c>
      <c r="H17" s="178">
        <f t="shared" si="0"/>
        <v>389342.87</v>
      </c>
      <c r="I17" s="177">
        <f t="shared" si="0"/>
        <v>0</v>
      </c>
    </row>
  </sheetData>
  <autoFilter ref="A1:J6" xr:uid="{7C029E7A-3F5D-4B8A-89BE-AD0086CB1A31}"/>
  <mergeCells count="1">
    <mergeCell ref="C9:I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D063-5CF4-4081-9682-11C26B102F76}">
  <dimension ref="A1:J13"/>
  <sheetViews>
    <sheetView topLeftCell="C1" workbookViewId="0">
      <selection activeCell="H21" sqref="H21"/>
    </sheetView>
  </sheetViews>
  <sheetFormatPr defaultColWidth="28.42578125" defaultRowHeight="15" x14ac:dyDescent="0.25"/>
  <cols>
    <col min="1" max="1" width="17.28515625" bestFit="1" customWidth="1"/>
    <col min="2" max="2" width="9.140625" bestFit="1" customWidth="1"/>
    <col min="3" max="3" width="21.42578125" bestFit="1" customWidth="1"/>
    <col min="4" max="4" width="11.140625" bestFit="1" customWidth="1"/>
    <col min="5" max="5" width="6" bestFit="1" customWidth="1"/>
    <col min="6" max="6" width="13.140625" bestFit="1" customWidth="1"/>
    <col min="7" max="7" width="15.85546875" bestFit="1" customWidth="1"/>
    <col min="8" max="8" width="19.42578125" bestFit="1" customWidth="1"/>
    <col min="9" max="9" width="15.7109375" bestFit="1" customWidth="1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ht="22.5" x14ac:dyDescent="0.25">
      <c r="A2" s="112" t="s">
        <v>857</v>
      </c>
      <c r="B2" s="113" t="s">
        <v>858</v>
      </c>
      <c r="C2" s="112" t="s">
        <v>859</v>
      </c>
      <c r="D2" s="118" t="s">
        <v>1263</v>
      </c>
      <c r="E2" s="112">
        <v>5.1890000000000001</v>
      </c>
      <c r="F2" s="144">
        <v>483095.9</v>
      </c>
      <c r="G2" s="16" t="s">
        <v>1255</v>
      </c>
      <c r="H2" s="137">
        <v>44898</v>
      </c>
      <c r="I2" s="113" t="s">
        <v>856</v>
      </c>
      <c r="J2" s="66" t="s">
        <v>25</v>
      </c>
    </row>
    <row r="3" spans="1:10" x14ac:dyDescent="0.25">
      <c r="A3" s="174" t="s">
        <v>1005</v>
      </c>
      <c r="B3" s="174">
        <v>1</v>
      </c>
      <c r="C3" s="174"/>
      <c r="D3" s="174"/>
      <c r="E3" s="174"/>
      <c r="F3" s="175">
        <f>SUM(F2:F2)</f>
        <v>483095.9</v>
      </c>
      <c r="G3" s="174"/>
      <c r="H3" s="174"/>
      <c r="I3" s="174"/>
      <c r="J3" s="174"/>
    </row>
    <row r="4" spans="1:10" x14ac:dyDescent="0.25">
      <c r="A4" s="180"/>
      <c r="B4" s="180"/>
      <c r="C4" s="180"/>
      <c r="D4" s="180"/>
      <c r="E4" s="180"/>
      <c r="F4" s="180"/>
      <c r="G4" s="180"/>
      <c r="H4" s="180"/>
      <c r="I4" s="180"/>
    </row>
    <row r="5" spans="1:10" x14ac:dyDescent="0.25">
      <c r="A5" s="180"/>
      <c r="B5" s="180"/>
      <c r="C5" s="167"/>
      <c r="D5" s="168"/>
      <c r="E5" s="168"/>
      <c r="F5" s="168"/>
      <c r="G5" s="168"/>
      <c r="H5" s="168"/>
      <c r="I5" s="169"/>
    </row>
    <row r="6" spans="1:10" ht="45" x14ac:dyDescent="0.25">
      <c r="A6" s="180"/>
      <c r="B6" s="180"/>
      <c r="C6" s="30" t="s">
        <v>980</v>
      </c>
      <c r="D6" s="30" t="s">
        <v>994</v>
      </c>
      <c r="E6" s="31" t="s">
        <v>982</v>
      </c>
      <c r="F6" s="30" t="s">
        <v>983</v>
      </c>
      <c r="G6" s="30" t="s">
        <v>984</v>
      </c>
      <c r="H6" s="32" t="s">
        <v>1003</v>
      </c>
      <c r="I6" s="33" t="s">
        <v>985</v>
      </c>
    </row>
    <row r="7" spans="1:10" x14ac:dyDescent="0.25">
      <c r="A7" s="180"/>
      <c r="B7" s="180"/>
      <c r="C7" s="173" t="s">
        <v>987</v>
      </c>
      <c r="D7" s="35">
        <v>0</v>
      </c>
      <c r="E7" s="35">
        <v>0</v>
      </c>
      <c r="F7" s="35">
        <v>0</v>
      </c>
      <c r="G7" s="35">
        <v>1</v>
      </c>
      <c r="H7" s="171">
        <f>F3</f>
        <v>483095.9</v>
      </c>
      <c r="I7" s="35">
        <v>0</v>
      </c>
    </row>
    <row r="8" spans="1:10" x14ac:dyDescent="0.25">
      <c r="A8" s="180"/>
      <c r="B8" s="180"/>
      <c r="C8" s="173" t="s">
        <v>988</v>
      </c>
      <c r="D8" s="35">
        <v>0</v>
      </c>
      <c r="E8" s="35">
        <v>0</v>
      </c>
      <c r="F8" s="35">
        <v>0</v>
      </c>
      <c r="G8" s="35">
        <v>0</v>
      </c>
      <c r="H8" s="171">
        <v>0</v>
      </c>
      <c r="I8" s="35">
        <v>0</v>
      </c>
    </row>
    <row r="9" spans="1:10" x14ac:dyDescent="0.25">
      <c r="A9" s="180"/>
      <c r="B9" s="180"/>
      <c r="C9" s="173" t="s">
        <v>989</v>
      </c>
      <c r="D9" s="35">
        <v>0</v>
      </c>
      <c r="E9" s="35">
        <v>0</v>
      </c>
      <c r="F9" s="35">
        <v>0</v>
      </c>
      <c r="G9" s="35">
        <v>0</v>
      </c>
      <c r="H9" s="171">
        <v>0</v>
      </c>
      <c r="I9" s="35">
        <v>0</v>
      </c>
    </row>
    <row r="10" spans="1:10" x14ac:dyDescent="0.25">
      <c r="A10" s="180"/>
      <c r="B10" s="180"/>
      <c r="C10" s="173" t="s">
        <v>990</v>
      </c>
      <c r="D10" s="35">
        <v>0</v>
      </c>
      <c r="E10" s="35">
        <v>0</v>
      </c>
      <c r="F10" s="35">
        <v>0</v>
      </c>
      <c r="G10" s="35">
        <v>4</v>
      </c>
      <c r="H10" s="171">
        <v>0</v>
      </c>
      <c r="I10" s="36">
        <v>0</v>
      </c>
    </row>
    <row r="11" spans="1:10" x14ac:dyDescent="0.25">
      <c r="A11" s="180"/>
      <c r="B11" s="180"/>
      <c r="C11" s="173" t="s">
        <v>1004</v>
      </c>
      <c r="D11" s="35">
        <v>0</v>
      </c>
      <c r="E11" s="35">
        <v>0</v>
      </c>
      <c r="F11" s="35">
        <v>0</v>
      </c>
      <c r="G11" s="35">
        <v>0</v>
      </c>
      <c r="H11" s="171">
        <v>0</v>
      </c>
      <c r="I11" s="36">
        <v>0</v>
      </c>
    </row>
    <row r="12" spans="1:10" x14ac:dyDescent="0.25">
      <c r="A12" s="180"/>
      <c r="B12" s="180"/>
      <c r="C12" s="34" t="s">
        <v>811</v>
      </c>
      <c r="D12" s="35">
        <v>0</v>
      </c>
      <c r="E12" s="35">
        <v>0</v>
      </c>
      <c r="F12" s="35">
        <v>0</v>
      </c>
      <c r="G12" s="35">
        <v>0</v>
      </c>
      <c r="H12" s="171">
        <v>0</v>
      </c>
      <c r="I12" s="35">
        <v>0</v>
      </c>
    </row>
    <row r="13" spans="1:10" x14ac:dyDescent="0.25">
      <c r="A13" s="180"/>
      <c r="B13" s="180"/>
      <c r="C13" s="176" t="s">
        <v>992</v>
      </c>
      <c r="D13" s="177">
        <f>SUM(D7:D12)</f>
        <v>0</v>
      </c>
      <c r="E13" s="177">
        <f>SUM(E7:E12)</f>
        <v>0</v>
      </c>
      <c r="F13" s="177">
        <f>SUM(F7:F12)</f>
        <v>0</v>
      </c>
      <c r="G13" s="177">
        <v>1</v>
      </c>
      <c r="H13" s="178">
        <f t="shared" ref="G13:I13" si="0">SUM(H7:H12)</f>
        <v>483095.9</v>
      </c>
      <c r="I13" s="177">
        <f t="shared" si="0"/>
        <v>0</v>
      </c>
    </row>
  </sheetData>
  <mergeCells count="1">
    <mergeCell ref="C5:I5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01FF-39FD-44BA-8236-9DD5EFD066AA}">
  <dimension ref="A1:J65"/>
  <sheetViews>
    <sheetView topLeftCell="D34" workbookViewId="0">
      <selection activeCell="I2" sqref="I2:I50"/>
    </sheetView>
  </sheetViews>
  <sheetFormatPr defaultColWidth="18.5703125" defaultRowHeight="15" x14ac:dyDescent="0.25"/>
  <cols>
    <col min="3" max="3" width="27.5703125" customWidth="1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x14ac:dyDescent="0.25">
      <c r="A2" s="187" t="s">
        <v>180</v>
      </c>
      <c r="B2" s="187" t="s">
        <v>181</v>
      </c>
      <c r="C2" s="187" t="s">
        <v>34</v>
      </c>
      <c r="D2" s="188" t="s">
        <v>1127</v>
      </c>
      <c r="E2" s="190">
        <v>4.9279999999999999</v>
      </c>
      <c r="F2" s="189">
        <v>14537.6</v>
      </c>
      <c r="G2" s="187" t="s">
        <v>183</v>
      </c>
      <c r="H2" s="187" t="s">
        <v>184</v>
      </c>
      <c r="I2" s="187" t="s">
        <v>18</v>
      </c>
      <c r="J2" s="40" t="s">
        <v>25</v>
      </c>
    </row>
    <row r="3" spans="1:10" x14ac:dyDescent="0.25">
      <c r="A3" s="112" t="s">
        <v>185</v>
      </c>
      <c r="B3" s="112" t="s">
        <v>181</v>
      </c>
      <c r="C3" s="112" t="s">
        <v>92</v>
      </c>
      <c r="D3" s="118" t="s">
        <v>1109</v>
      </c>
      <c r="E3" s="119">
        <v>4.8</v>
      </c>
      <c r="F3" s="140">
        <v>3360</v>
      </c>
      <c r="G3" s="112" t="s">
        <v>186</v>
      </c>
      <c r="H3" s="112" t="s">
        <v>187</v>
      </c>
      <c r="I3" s="112" t="s">
        <v>18</v>
      </c>
      <c r="J3" s="8" t="s">
        <v>25</v>
      </c>
    </row>
    <row r="4" spans="1:10" x14ac:dyDescent="0.25">
      <c r="A4" s="112" t="s">
        <v>189</v>
      </c>
      <c r="B4" s="112" t="s">
        <v>181</v>
      </c>
      <c r="C4" s="112" t="s">
        <v>81</v>
      </c>
      <c r="D4" s="118" t="s">
        <v>1128</v>
      </c>
      <c r="E4" s="119">
        <v>4.7098000000000004</v>
      </c>
      <c r="F4" s="140">
        <v>11397.71</v>
      </c>
      <c r="G4" s="112" t="s">
        <v>191</v>
      </c>
      <c r="H4" s="112" t="s">
        <v>192</v>
      </c>
      <c r="I4" s="112" t="s">
        <v>18</v>
      </c>
      <c r="J4" s="8" t="s">
        <v>25</v>
      </c>
    </row>
    <row r="5" spans="1:10" x14ac:dyDescent="0.25">
      <c r="A5" s="112" t="s">
        <v>194</v>
      </c>
      <c r="B5" s="112" t="s">
        <v>181</v>
      </c>
      <c r="C5" s="112" t="s">
        <v>34</v>
      </c>
      <c r="D5" s="118" t="s">
        <v>1127</v>
      </c>
      <c r="E5" s="119">
        <v>4.7839999999999998</v>
      </c>
      <c r="F5" s="140">
        <v>14112.8</v>
      </c>
      <c r="G5" s="112" t="s">
        <v>195</v>
      </c>
      <c r="H5" s="112" t="s">
        <v>196</v>
      </c>
      <c r="I5" s="112" t="s">
        <v>18</v>
      </c>
      <c r="J5" s="8" t="s">
        <v>25</v>
      </c>
    </row>
    <row r="6" spans="1:10" x14ac:dyDescent="0.25">
      <c r="A6" s="112" t="s">
        <v>198</v>
      </c>
      <c r="B6" s="112" t="s">
        <v>181</v>
      </c>
      <c r="C6" s="112" t="s">
        <v>34</v>
      </c>
      <c r="D6" s="118" t="s">
        <v>1127</v>
      </c>
      <c r="E6" s="119">
        <v>5.1894999999999998</v>
      </c>
      <c r="F6" s="140">
        <v>15309.02</v>
      </c>
      <c r="G6" s="112" t="s">
        <v>199</v>
      </c>
      <c r="H6" s="112" t="s">
        <v>200</v>
      </c>
      <c r="I6" s="112" t="s">
        <v>18</v>
      </c>
      <c r="J6" s="8" t="s">
        <v>25</v>
      </c>
    </row>
    <row r="7" spans="1:10" x14ac:dyDescent="0.25">
      <c r="A7" s="112" t="s">
        <v>202</v>
      </c>
      <c r="B7" s="112" t="s">
        <v>181</v>
      </c>
      <c r="C7" s="112" t="s">
        <v>109</v>
      </c>
      <c r="D7" s="118" t="s">
        <v>1129</v>
      </c>
      <c r="E7" s="119">
        <v>5.0949999999999998</v>
      </c>
      <c r="F7" s="140">
        <v>10555.2</v>
      </c>
      <c r="G7" s="112" t="s">
        <v>165</v>
      </c>
      <c r="H7" s="112" t="s">
        <v>204</v>
      </c>
      <c r="I7" s="112" t="s">
        <v>18</v>
      </c>
      <c r="J7" s="8" t="s">
        <v>25</v>
      </c>
    </row>
    <row r="8" spans="1:10" x14ac:dyDescent="0.25">
      <c r="A8" s="112" t="s">
        <v>206</v>
      </c>
      <c r="B8" s="112" t="s">
        <v>181</v>
      </c>
      <c r="C8" s="112" t="s">
        <v>109</v>
      </c>
      <c r="D8" s="118" t="s">
        <v>1130</v>
      </c>
      <c r="E8" s="119">
        <v>5.2145000000000001</v>
      </c>
      <c r="F8" s="140">
        <v>9242.75</v>
      </c>
      <c r="G8" s="112" t="s">
        <v>101</v>
      </c>
      <c r="H8" s="112" t="s">
        <v>208</v>
      </c>
      <c r="I8" s="112" t="s">
        <v>18</v>
      </c>
      <c r="J8" s="8" t="s">
        <v>25</v>
      </c>
    </row>
    <row r="9" spans="1:10" x14ac:dyDescent="0.25">
      <c r="A9" s="112" t="s">
        <v>252</v>
      </c>
      <c r="B9" s="112" t="s">
        <v>181</v>
      </c>
      <c r="C9" s="112" t="s">
        <v>34</v>
      </c>
      <c r="D9" s="118" t="s">
        <v>1140</v>
      </c>
      <c r="E9" s="119">
        <v>5.19</v>
      </c>
      <c r="F9" s="140">
        <v>9601.5</v>
      </c>
      <c r="G9" s="112" t="s">
        <v>254</v>
      </c>
      <c r="H9" s="112" t="s">
        <v>255</v>
      </c>
      <c r="I9" s="112" t="s">
        <v>18</v>
      </c>
      <c r="J9" s="8" t="s">
        <v>25</v>
      </c>
    </row>
    <row r="10" spans="1:10" x14ac:dyDescent="0.25">
      <c r="A10" s="112" t="s">
        <v>256</v>
      </c>
      <c r="B10" s="112" t="s">
        <v>181</v>
      </c>
      <c r="C10" s="112" t="s">
        <v>81</v>
      </c>
      <c r="D10" s="118" t="s">
        <v>1131</v>
      </c>
      <c r="E10" s="119">
        <v>5.1029999999999998</v>
      </c>
      <c r="F10" s="140">
        <v>8925.14</v>
      </c>
      <c r="G10" s="112" t="s">
        <v>126</v>
      </c>
      <c r="H10" s="112" t="s">
        <v>257</v>
      </c>
      <c r="I10" s="112" t="s">
        <v>18</v>
      </c>
      <c r="J10" s="8" t="s">
        <v>25</v>
      </c>
    </row>
    <row r="11" spans="1:10" x14ac:dyDescent="0.25">
      <c r="A11" s="118" t="s">
        <v>258</v>
      </c>
      <c r="B11" s="118" t="s">
        <v>259</v>
      </c>
      <c r="C11" s="112" t="s">
        <v>260</v>
      </c>
      <c r="D11" s="118" t="s">
        <v>1141</v>
      </c>
      <c r="E11" s="10">
        <v>5.3760000000000003</v>
      </c>
      <c r="F11" s="139">
        <v>3725.56</v>
      </c>
      <c r="G11" s="118" t="s">
        <v>262</v>
      </c>
      <c r="H11" s="118" t="s">
        <v>263</v>
      </c>
      <c r="I11" s="118" t="s">
        <v>8</v>
      </c>
      <c r="J11" s="8" t="s">
        <v>25</v>
      </c>
    </row>
    <row r="12" spans="1:10" x14ac:dyDescent="0.25">
      <c r="A12" s="112" t="s">
        <v>265</v>
      </c>
      <c r="B12" s="112" t="s">
        <v>181</v>
      </c>
      <c r="C12" s="112" t="s">
        <v>34</v>
      </c>
      <c r="D12" s="118" t="s">
        <v>1127</v>
      </c>
      <c r="E12" s="119">
        <v>5.1989999999999998</v>
      </c>
      <c r="F12" s="140">
        <v>15337.05</v>
      </c>
      <c r="G12" s="112" t="s">
        <v>111</v>
      </c>
      <c r="H12" s="112" t="s">
        <v>266</v>
      </c>
      <c r="I12" s="112" t="s">
        <v>18</v>
      </c>
      <c r="J12" s="8" t="s">
        <v>25</v>
      </c>
    </row>
    <row r="13" spans="1:10" x14ac:dyDescent="0.25">
      <c r="A13" s="112" t="s">
        <v>289</v>
      </c>
      <c r="B13" s="112" t="s">
        <v>181</v>
      </c>
      <c r="C13" s="112" t="s">
        <v>118</v>
      </c>
      <c r="D13" s="118" t="s">
        <v>1145</v>
      </c>
      <c r="E13" s="119">
        <v>5.3250000000000002</v>
      </c>
      <c r="F13" s="140">
        <v>266.25</v>
      </c>
      <c r="G13" s="112" t="s">
        <v>83</v>
      </c>
      <c r="H13" s="112" t="s">
        <v>291</v>
      </c>
      <c r="I13" s="112" t="s">
        <v>18</v>
      </c>
      <c r="J13" s="8" t="s">
        <v>25</v>
      </c>
    </row>
    <row r="14" spans="1:10" x14ac:dyDescent="0.25">
      <c r="A14" s="112" t="s">
        <v>292</v>
      </c>
      <c r="B14" s="112" t="s">
        <v>181</v>
      </c>
      <c r="C14" s="112" t="s">
        <v>232</v>
      </c>
      <c r="D14" s="118" t="s">
        <v>1146</v>
      </c>
      <c r="E14" s="119">
        <v>5.3250000000000002</v>
      </c>
      <c r="F14" s="140">
        <v>13126.12</v>
      </c>
      <c r="G14" s="112" t="s">
        <v>83</v>
      </c>
      <c r="H14" s="112" t="s">
        <v>294</v>
      </c>
      <c r="I14" s="112" t="s">
        <v>18</v>
      </c>
      <c r="J14" s="8" t="s">
        <v>25</v>
      </c>
    </row>
    <row r="15" spans="1:10" x14ac:dyDescent="0.25">
      <c r="A15" s="112" t="s">
        <v>295</v>
      </c>
      <c r="B15" s="112" t="s">
        <v>181</v>
      </c>
      <c r="C15" s="112" t="s">
        <v>296</v>
      </c>
      <c r="D15" s="118" t="s">
        <v>1147</v>
      </c>
      <c r="E15" s="119">
        <v>5.3250000000000002</v>
      </c>
      <c r="F15" s="140">
        <v>10383.75</v>
      </c>
      <c r="G15" s="112" t="s">
        <v>83</v>
      </c>
      <c r="H15" s="112" t="s">
        <v>298</v>
      </c>
      <c r="I15" s="112" t="s">
        <v>18</v>
      </c>
      <c r="J15" s="8" t="s">
        <v>25</v>
      </c>
    </row>
    <row r="16" spans="1:10" x14ac:dyDescent="0.25">
      <c r="A16" s="112" t="s">
        <v>479</v>
      </c>
      <c r="B16" s="112" t="s">
        <v>181</v>
      </c>
      <c r="C16" s="112" t="s">
        <v>34</v>
      </c>
      <c r="D16" s="118" t="s">
        <v>1127</v>
      </c>
      <c r="E16" s="119">
        <v>5.1349999999999998</v>
      </c>
      <c r="F16" s="140">
        <v>15148.25</v>
      </c>
      <c r="G16" s="112" t="s">
        <v>126</v>
      </c>
      <c r="H16" s="112" t="s">
        <v>480</v>
      </c>
      <c r="I16" s="112" t="s">
        <v>18</v>
      </c>
      <c r="J16" s="8" t="s">
        <v>25</v>
      </c>
    </row>
    <row r="17" spans="1:10" x14ac:dyDescent="0.25">
      <c r="A17" s="112" t="s">
        <v>481</v>
      </c>
      <c r="B17" s="112" t="s">
        <v>181</v>
      </c>
      <c r="C17" s="112" t="s">
        <v>81</v>
      </c>
      <c r="D17" s="118" t="s">
        <v>1158</v>
      </c>
      <c r="E17" s="119">
        <v>5.2279999999999998</v>
      </c>
      <c r="F17" s="140">
        <v>9436.5400000000009</v>
      </c>
      <c r="G17" s="112" t="s">
        <v>431</v>
      </c>
      <c r="H17" s="112" t="s">
        <v>482</v>
      </c>
      <c r="I17" s="112" t="s">
        <v>18</v>
      </c>
      <c r="J17" s="8" t="s">
        <v>25</v>
      </c>
    </row>
    <row r="18" spans="1:10" x14ac:dyDescent="0.25">
      <c r="A18" s="112" t="s">
        <v>483</v>
      </c>
      <c r="B18" s="112" t="s">
        <v>181</v>
      </c>
      <c r="C18" s="112" t="s">
        <v>109</v>
      </c>
      <c r="D18" s="118" t="s">
        <v>1187</v>
      </c>
      <c r="E18" s="119">
        <v>5.7794999999999996</v>
      </c>
      <c r="F18" s="140">
        <v>10403.1</v>
      </c>
      <c r="G18" s="112" t="s">
        <v>137</v>
      </c>
      <c r="H18" s="112" t="s">
        <v>485</v>
      </c>
      <c r="I18" s="112" t="s">
        <v>18</v>
      </c>
      <c r="J18" s="8" t="s">
        <v>25</v>
      </c>
    </row>
    <row r="19" spans="1:10" x14ac:dyDescent="0.25">
      <c r="A19" s="112" t="s">
        <v>486</v>
      </c>
      <c r="B19" s="112" t="s">
        <v>181</v>
      </c>
      <c r="C19" s="112" t="s">
        <v>81</v>
      </c>
      <c r="D19" s="118" t="s">
        <v>1160</v>
      </c>
      <c r="E19" s="119">
        <v>5.3372000000000002</v>
      </c>
      <c r="F19" s="140">
        <v>13316.31</v>
      </c>
      <c r="G19" s="112" t="s">
        <v>368</v>
      </c>
      <c r="H19" s="112" t="s">
        <v>487</v>
      </c>
      <c r="I19" s="112" t="s">
        <v>18</v>
      </c>
      <c r="J19" s="8" t="s">
        <v>25</v>
      </c>
    </row>
    <row r="20" spans="1:10" x14ac:dyDescent="0.25">
      <c r="A20" s="112" t="s">
        <v>488</v>
      </c>
      <c r="B20" s="112" t="s">
        <v>181</v>
      </c>
      <c r="C20" s="112" t="s">
        <v>34</v>
      </c>
      <c r="D20" s="118" t="s">
        <v>1188</v>
      </c>
      <c r="E20" s="119">
        <v>5.1349999999999998</v>
      </c>
      <c r="F20" s="140">
        <v>4903.92</v>
      </c>
      <c r="G20" s="112" t="s">
        <v>126</v>
      </c>
      <c r="H20" s="112" t="s">
        <v>490</v>
      </c>
      <c r="I20" s="112" t="s">
        <v>18</v>
      </c>
      <c r="J20" s="8" t="s">
        <v>25</v>
      </c>
    </row>
    <row r="21" spans="1:10" x14ac:dyDescent="0.25">
      <c r="A21" s="112" t="s">
        <v>491</v>
      </c>
      <c r="B21" s="112" t="s">
        <v>181</v>
      </c>
      <c r="C21" s="112" t="s">
        <v>68</v>
      </c>
      <c r="D21" s="118" t="s">
        <v>1189</v>
      </c>
      <c r="E21" s="119">
        <v>5.3659999999999997</v>
      </c>
      <c r="F21" s="140">
        <v>18781</v>
      </c>
      <c r="G21" s="112" t="s">
        <v>120</v>
      </c>
      <c r="H21" s="112" t="s">
        <v>493</v>
      </c>
      <c r="I21" s="112" t="s">
        <v>18</v>
      </c>
      <c r="J21" s="8" t="s">
        <v>25</v>
      </c>
    </row>
    <row r="22" spans="1:10" x14ac:dyDescent="0.25">
      <c r="A22" s="112" t="s">
        <v>494</v>
      </c>
      <c r="B22" s="112" t="s">
        <v>181</v>
      </c>
      <c r="C22" s="112" t="s">
        <v>109</v>
      </c>
      <c r="D22" s="118" t="s">
        <v>1190</v>
      </c>
      <c r="E22" s="119">
        <v>5.3659999999999997</v>
      </c>
      <c r="F22" s="140">
        <v>7929.55</v>
      </c>
      <c r="G22" s="112" t="s">
        <v>120</v>
      </c>
      <c r="H22" s="112" t="s">
        <v>496</v>
      </c>
      <c r="I22" s="112" t="s">
        <v>18</v>
      </c>
      <c r="J22" s="8" t="s">
        <v>25</v>
      </c>
    </row>
    <row r="23" spans="1:10" x14ac:dyDescent="0.25">
      <c r="A23" s="112" t="s">
        <v>497</v>
      </c>
      <c r="B23" s="112" t="s">
        <v>181</v>
      </c>
      <c r="C23" s="112" t="s">
        <v>81</v>
      </c>
      <c r="D23" s="118" t="s">
        <v>1158</v>
      </c>
      <c r="E23" s="119">
        <v>5.2050000000000001</v>
      </c>
      <c r="F23" s="140">
        <v>9395.02</v>
      </c>
      <c r="G23" s="112" t="s">
        <v>498</v>
      </c>
      <c r="H23" s="112" t="s">
        <v>499</v>
      </c>
      <c r="I23" s="112" t="s">
        <v>18</v>
      </c>
      <c r="J23" s="8" t="s">
        <v>25</v>
      </c>
    </row>
    <row r="24" spans="1:10" x14ac:dyDescent="0.25">
      <c r="A24" s="112" t="s">
        <v>500</v>
      </c>
      <c r="B24" s="112" t="s">
        <v>181</v>
      </c>
      <c r="C24" s="112" t="s">
        <v>34</v>
      </c>
      <c r="D24" s="118" t="s">
        <v>1127</v>
      </c>
      <c r="E24" s="119">
        <v>5.218</v>
      </c>
      <c r="F24" s="140">
        <v>15393.1</v>
      </c>
      <c r="G24" s="112" t="s">
        <v>16</v>
      </c>
      <c r="H24" s="112" t="s">
        <v>501</v>
      </c>
      <c r="I24" s="112" t="s">
        <v>18</v>
      </c>
      <c r="J24" s="8" t="s">
        <v>25</v>
      </c>
    </row>
    <row r="25" spans="1:10" x14ac:dyDescent="0.25">
      <c r="A25" s="112" t="s">
        <v>503</v>
      </c>
      <c r="B25" s="112" t="s">
        <v>181</v>
      </c>
      <c r="C25" s="112" t="s">
        <v>34</v>
      </c>
      <c r="D25" s="118" t="s">
        <v>1127</v>
      </c>
      <c r="E25" s="119">
        <v>5.218</v>
      </c>
      <c r="F25" s="140">
        <v>15393.1</v>
      </c>
      <c r="G25" s="112" t="s">
        <v>16</v>
      </c>
      <c r="H25" s="112" t="s">
        <v>504</v>
      </c>
      <c r="I25" s="112" t="s">
        <v>18</v>
      </c>
      <c r="J25" s="8" t="s">
        <v>25</v>
      </c>
    </row>
    <row r="26" spans="1:10" x14ac:dyDescent="0.25">
      <c r="A26" s="112" t="s">
        <v>505</v>
      </c>
      <c r="B26" s="112" t="s">
        <v>181</v>
      </c>
      <c r="C26" s="112" t="s">
        <v>109</v>
      </c>
      <c r="D26" s="118" t="s">
        <v>1191</v>
      </c>
      <c r="E26" s="119">
        <v>5.2050000000000001</v>
      </c>
      <c r="F26" s="140">
        <v>8742.1</v>
      </c>
      <c r="G26" s="112" t="s">
        <v>498</v>
      </c>
      <c r="H26" s="112" t="s">
        <v>507</v>
      </c>
      <c r="I26" s="112" t="s">
        <v>18</v>
      </c>
      <c r="J26" s="8" t="s">
        <v>25</v>
      </c>
    </row>
    <row r="27" spans="1:10" x14ac:dyDescent="0.25">
      <c r="A27" s="112" t="s">
        <v>508</v>
      </c>
      <c r="B27" s="112" t="s">
        <v>181</v>
      </c>
      <c r="C27" s="112" t="s">
        <v>509</v>
      </c>
      <c r="D27" s="118" t="s">
        <v>1192</v>
      </c>
      <c r="E27" s="119">
        <v>5.2050000000000001</v>
      </c>
      <c r="F27" s="140">
        <v>8640.2999999999993</v>
      </c>
      <c r="G27" s="112" t="s">
        <v>498</v>
      </c>
      <c r="H27" s="112" t="s">
        <v>511</v>
      </c>
      <c r="I27" s="112" t="s">
        <v>18</v>
      </c>
      <c r="J27" s="8" t="s">
        <v>25</v>
      </c>
    </row>
    <row r="28" spans="1:10" x14ac:dyDescent="0.25">
      <c r="A28" s="112" t="s">
        <v>659</v>
      </c>
      <c r="B28" s="112" t="s">
        <v>181</v>
      </c>
      <c r="C28" s="112" t="s">
        <v>34</v>
      </c>
      <c r="D28" s="118" t="s">
        <v>1127</v>
      </c>
      <c r="E28" s="119">
        <v>5.3250000000000002</v>
      </c>
      <c r="F28" s="141">
        <v>15708.75</v>
      </c>
      <c r="G28" s="112" t="s">
        <v>83</v>
      </c>
      <c r="H28" s="112" t="s">
        <v>585</v>
      </c>
      <c r="I28" s="112" t="s">
        <v>18</v>
      </c>
      <c r="J28" s="8" t="s">
        <v>25</v>
      </c>
    </row>
    <row r="29" spans="1:10" x14ac:dyDescent="0.25">
      <c r="A29" s="112" t="s">
        <v>660</v>
      </c>
      <c r="B29" s="112" t="s">
        <v>181</v>
      </c>
      <c r="C29" s="112" t="s">
        <v>34</v>
      </c>
      <c r="D29" s="118" t="s">
        <v>1144</v>
      </c>
      <c r="E29" s="119">
        <v>5.1779999999999999</v>
      </c>
      <c r="F29" s="141">
        <v>9165.06</v>
      </c>
      <c r="G29" s="112" t="s">
        <v>270</v>
      </c>
      <c r="H29" s="112" t="s">
        <v>661</v>
      </c>
      <c r="I29" s="112" t="s">
        <v>18</v>
      </c>
      <c r="J29" s="8" t="s">
        <v>25</v>
      </c>
    </row>
    <row r="30" spans="1:10" x14ac:dyDescent="0.25">
      <c r="A30" s="112" t="s">
        <v>663</v>
      </c>
      <c r="B30" s="112" t="s">
        <v>181</v>
      </c>
      <c r="C30" s="112" t="s">
        <v>34</v>
      </c>
      <c r="D30" s="118" t="s">
        <v>1229</v>
      </c>
      <c r="E30" s="119">
        <v>5.024</v>
      </c>
      <c r="F30" s="141">
        <v>10374.56</v>
      </c>
      <c r="G30" s="112" t="s">
        <v>665</v>
      </c>
      <c r="H30" s="112" t="s">
        <v>666</v>
      </c>
      <c r="I30" s="112" t="s">
        <v>18</v>
      </c>
      <c r="J30" s="8" t="s">
        <v>25</v>
      </c>
    </row>
    <row r="31" spans="1:10" x14ac:dyDescent="0.25">
      <c r="A31" s="112" t="s">
        <v>668</v>
      </c>
      <c r="B31" s="112" t="s">
        <v>181</v>
      </c>
      <c r="C31" s="112" t="s">
        <v>232</v>
      </c>
      <c r="D31" s="118" t="s">
        <v>1213</v>
      </c>
      <c r="E31" s="119">
        <v>5.1074999999999999</v>
      </c>
      <c r="F31" s="141">
        <v>13611.48</v>
      </c>
      <c r="G31" s="112" t="s">
        <v>669</v>
      </c>
      <c r="H31" s="112" t="s">
        <v>670</v>
      </c>
      <c r="I31" s="112" t="s">
        <v>18</v>
      </c>
      <c r="J31" s="8" t="s">
        <v>25</v>
      </c>
    </row>
    <row r="32" spans="1:10" x14ac:dyDescent="0.25">
      <c r="A32" s="112" t="s">
        <v>672</v>
      </c>
      <c r="B32" s="112" t="s">
        <v>181</v>
      </c>
      <c r="C32" s="112" t="s">
        <v>109</v>
      </c>
      <c r="D32" s="118" t="s">
        <v>1230</v>
      </c>
      <c r="E32" s="119">
        <v>5.4480000000000004</v>
      </c>
      <c r="F32" s="141">
        <v>11985.6</v>
      </c>
      <c r="G32" s="112" t="s">
        <v>674</v>
      </c>
      <c r="H32" s="112" t="s">
        <v>675</v>
      </c>
      <c r="I32" s="112" t="s">
        <v>18</v>
      </c>
      <c r="J32" s="8" t="s">
        <v>25</v>
      </c>
    </row>
    <row r="33" spans="1:10" x14ac:dyDescent="0.25">
      <c r="A33" s="112" t="s">
        <v>677</v>
      </c>
      <c r="B33" s="112" t="s">
        <v>181</v>
      </c>
      <c r="C33" s="112" t="s">
        <v>34</v>
      </c>
      <c r="D33" s="118" t="s">
        <v>1127</v>
      </c>
      <c r="E33" s="119">
        <v>5.0585000000000004</v>
      </c>
      <c r="F33" s="141">
        <v>14922.57</v>
      </c>
      <c r="G33" s="112" t="s">
        <v>671</v>
      </c>
      <c r="H33" s="112" t="s">
        <v>678</v>
      </c>
      <c r="I33" s="112" t="s">
        <v>18</v>
      </c>
      <c r="J33" s="8" t="s">
        <v>25</v>
      </c>
    </row>
    <row r="34" spans="1:10" x14ac:dyDescent="0.25">
      <c r="A34" s="112" t="s">
        <v>679</v>
      </c>
      <c r="B34" s="112" t="s">
        <v>181</v>
      </c>
      <c r="C34" s="112" t="s">
        <v>68</v>
      </c>
      <c r="D34" s="118" t="s">
        <v>1231</v>
      </c>
      <c r="E34" s="119">
        <v>4.7220000000000004</v>
      </c>
      <c r="F34" s="141">
        <v>8263.5</v>
      </c>
      <c r="G34" s="112" t="s">
        <v>191</v>
      </c>
      <c r="H34" s="112" t="s">
        <v>681</v>
      </c>
      <c r="I34" s="112" t="s">
        <v>18</v>
      </c>
      <c r="J34" s="8" t="s">
        <v>25</v>
      </c>
    </row>
    <row r="35" spans="1:10" x14ac:dyDescent="0.25">
      <c r="A35" s="112" t="s">
        <v>682</v>
      </c>
      <c r="B35" s="112" t="s">
        <v>181</v>
      </c>
      <c r="C35" s="112" t="s">
        <v>109</v>
      </c>
      <c r="D35" s="118" t="s">
        <v>1230</v>
      </c>
      <c r="E35" s="119">
        <v>5.0679999999999996</v>
      </c>
      <c r="F35" s="141">
        <v>11149.6</v>
      </c>
      <c r="G35" s="112" t="s">
        <v>191</v>
      </c>
      <c r="H35" s="112" t="s">
        <v>683</v>
      </c>
      <c r="I35" s="112" t="s">
        <v>18</v>
      </c>
      <c r="J35" s="8" t="s">
        <v>25</v>
      </c>
    </row>
    <row r="36" spans="1:10" x14ac:dyDescent="0.25">
      <c r="A36" s="112" t="s">
        <v>684</v>
      </c>
      <c r="B36" s="112" t="s">
        <v>181</v>
      </c>
      <c r="C36" s="112" t="s">
        <v>34</v>
      </c>
      <c r="D36" s="118" t="s">
        <v>1127</v>
      </c>
      <c r="E36" s="119">
        <v>4.718</v>
      </c>
      <c r="F36" s="141">
        <v>13918.1</v>
      </c>
      <c r="G36" s="112" t="s">
        <v>514</v>
      </c>
      <c r="H36" s="112" t="s">
        <v>685</v>
      </c>
      <c r="I36" s="112" t="s">
        <v>18</v>
      </c>
      <c r="J36" s="8" t="s">
        <v>25</v>
      </c>
    </row>
    <row r="37" spans="1:10" x14ac:dyDescent="0.25">
      <c r="A37" s="112" t="s">
        <v>686</v>
      </c>
      <c r="B37" s="112" t="s">
        <v>181</v>
      </c>
      <c r="C37" s="112" t="s">
        <v>34</v>
      </c>
      <c r="D37" s="118" t="s">
        <v>1127</v>
      </c>
      <c r="E37" s="119">
        <v>4.7229999999999999</v>
      </c>
      <c r="F37" s="141">
        <v>13932.85</v>
      </c>
      <c r="G37" s="112" t="s">
        <v>514</v>
      </c>
      <c r="H37" s="112" t="s">
        <v>687</v>
      </c>
      <c r="I37" s="112" t="s">
        <v>18</v>
      </c>
      <c r="J37" s="8" t="s">
        <v>25</v>
      </c>
    </row>
    <row r="38" spans="1:10" x14ac:dyDescent="0.25">
      <c r="A38" s="112" t="s">
        <v>688</v>
      </c>
      <c r="B38" s="112" t="s">
        <v>181</v>
      </c>
      <c r="C38" s="112" t="s">
        <v>34</v>
      </c>
      <c r="D38" s="118" t="s">
        <v>1232</v>
      </c>
      <c r="E38" s="119">
        <v>5.181</v>
      </c>
      <c r="F38" s="141">
        <v>9843.9</v>
      </c>
      <c r="G38" s="112" t="s">
        <v>254</v>
      </c>
      <c r="H38" s="112" t="s">
        <v>690</v>
      </c>
      <c r="I38" s="112" t="s">
        <v>18</v>
      </c>
      <c r="J38" s="8" t="s">
        <v>25</v>
      </c>
    </row>
    <row r="39" spans="1:10" x14ac:dyDescent="0.25">
      <c r="A39" s="112" t="s">
        <v>691</v>
      </c>
      <c r="B39" s="112" t="s">
        <v>181</v>
      </c>
      <c r="C39" s="112" t="s">
        <v>34</v>
      </c>
      <c r="D39" s="118" t="s">
        <v>1127</v>
      </c>
      <c r="E39" s="119">
        <v>4.9630000000000001</v>
      </c>
      <c r="F39" s="141">
        <v>14640.85</v>
      </c>
      <c r="G39" s="112" t="s">
        <v>321</v>
      </c>
      <c r="H39" s="112" t="s">
        <v>692</v>
      </c>
      <c r="I39" s="112" t="s">
        <v>18</v>
      </c>
      <c r="J39" s="8" t="s">
        <v>25</v>
      </c>
    </row>
    <row r="40" spans="1:10" x14ac:dyDescent="0.25">
      <c r="A40" s="112" t="s">
        <v>693</v>
      </c>
      <c r="B40" s="112" t="s">
        <v>181</v>
      </c>
      <c r="C40" s="112" t="s">
        <v>81</v>
      </c>
      <c r="D40" s="118" t="s">
        <v>1131</v>
      </c>
      <c r="E40" s="119">
        <v>4.9169999999999998</v>
      </c>
      <c r="F40" s="141">
        <v>8599.83</v>
      </c>
      <c r="G40" s="112" t="s">
        <v>323</v>
      </c>
      <c r="H40" s="112" t="s">
        <v>694</v>
      </c>
      <c r="I40" s="112" t="s">
        <v>18</v>
      </c>
      <c r="J40" s="8" t="s">
        <v>25</v>
      </c>
    </row>
    <row r="41" spans="1:10" x14ac:dyDescent="0.25">
      <c r="A41" s="112" t="s">
        <v>696</v>
      </c>
      <c r="B41" s="112" t="s">
        <v>181</v>
      </c>
      <c r="C41" s="112" t="s">
        <v>34</v>
      </c>
      <c r="D41" s="118" t="s">
        <v>1127</v>
      </c>
      <c r="E41" s="119">
        <v>4.7725</v>
      </c>
      <c r="F41" s="141">
        <v>14078.87</v>
      </c>
      <c r="G41" s="112" t="s">
        <v>195</v>
      </c>
      <c r="H41" s="112" t="s">
        <v>697</v>
      </c>
      <c r="I41" s="112" t="s">
        <v>18</v>
      </c>
      <c r="J41" s="8" t="s">
        <v>25</v>
      </c>
    </row>
    <row r="42" spans="1:10" x14ac:dyDescent="0.25">
      <c r="A42" s="112" t="s">
        <v>698</v>
      </c>
      <c r="B42" s="112" t="s">
        <v>181</v>
      </c>
      <c r="C42" s="112" t="s">
        <v>34</v>
      </c>
      <c r="D42" s="118" t="s">
        <v>1127</v>
      </c>
      <c r="E42" s="119">
        <v>5.1870000000000003</v>
      </c>
      <c r="F42" s="141">
        <v>15301.65</v>
      </c>
      <c r="G42" s="112" t="s">
        <v>597</v>
      </c>
      <c r="H42" s="112" t="s">
        <v>699</v>
      </c>
      <c r="I42" s="112" t="s">
        <v>18</v>
      </c>
      <c r="J42" s="8" t="s">
        <v>25</v>
      </c>
    </row>
    <row r="43" spans="1:10" x14ac:dyDescent="0.25">
      <c r="A43" s="112" t="s">
        <v>701</v>
      </c>
      <c r="B43" s="112" t="s">
        <v>181</v>
      </c>
      <c r="C43" s="112" t="s">
        <v>34</v>
      </c>
      <c r="D43" s="118" t="s">
        <v>1127</v>
      </c>
      <c r="E43" s="119">
        <v>5.3689999999999998</v>
      </c>
      <c r="F43" s="141">
        <v>15838.55</v>
      </c>
      <c r="G43" s="112" t="s">
        <v>702</v>
      </c>
      <c r="H43" s="112" t="s">
        <v>703</v>
      </c>
      <c r="I43" s="112" t="s">
        <v>18</v>
      </c>
      <c r="J43" s="8" t="s">
        <v>25</v>
      </c>
    </row>
    <row r="44" spans="1:10" x14ac:dyDescent="0.25">
      <c r="A44" s="112" t="s">
        <v>705</v>
      </c>
      <c r="B44" s="112" t="s">
        <v>181</v>
      </c>
      <c r="C44" s="112" t="s">
        <v>109</v>
      </c>
      <c r="D44" s="118" t="s">
        <v>1233</v>
      </c>
      <c r="E44" s="119">
        <v>5.4785000000000004</v>
      </c>
      <c r="F44" s="141">
        <v>11176.14</v>
      </c>
      <c r="G44" s="112" t="s">
        <v>707</v>
      </c>
      <c r="H44" s="112" t="s">
        <v>708</v>
      </c>
      <c r="I44" s="112" t="s">
        <v>18</v>
      </c>
      <c r="J44" s="8" t="s">
        <v>25</v>
      </c>
    </row>
    <row r="45" spans="1:10" x14ac:dyDescent="0.25">
      <c r="A45" s="112" t="s">
        <v>710</v>
      </c>
      <c r="B45" s="112" t="s">
        <v>181</v>
      </c>
      <c r="C45" s="112" t="s">
        <v>34</v>
      </c>
      <c r="D45" s="118" t="s">
        <v>1127</v>
      </c>
      <c r="E45" s="119">
        <v>5.2084999999999999</v>
      </c>
      <c r="F45" s="141">
        <v>15365.07</v>
      </c>
      <c r="G45" s="112" t="s">
        <v>101</v>
      </c>
      <c r="H45" s="112" t="s">
        <v>711</v>
      </c>
      <c r="I45" s="112" t="s">
        <v>18</v>
      </c>
      <c r="J45" s="8" t="s">
        <v>25</v>
      </c>
    </row>
    <row r="46" spans="1:10" x14ac:dyDescent="0.25">
      <c r="A46" s="118" t="s">
        <v>712</v>
      </c>
      <c r="B46" s="118" t="s">
        <v>259</v>
      </c>
      <c r="C46" s="112" t="s">
        <v>34</v>
      </c>
      <c r="D46" s="118" t="s">
        <v>1140</v>
      </c>
      <c r="E46" s="10">
        <v>5.2084999999999999</v>
      </c>
      <c r="F46" s="142">
        <v>9635.7199999999993</v>
      </c>
      <c r="G46" s="118" t="s">
        <v>713</v>
      </c>
      <c r="H46" s="118" t="s">
        <v>714</v>
      </c>
      <c r="I46" s="118" t="s">
        <v>8</v>
      </c>
      <c r="J46" s="8" t="s">
        <v>25</v>
      </c>
    </row>
    <row r="47" spans="1:10" x14ac:dyDescent="0.25">
      <c r="A47" s="112" t="s">
        <v>716</v>
      </c>
      <c r="B47" s="112" t="s">
        <v>181</v>
      </c>
      <c r="C47" s="112" t="s">
        <v>81</v>
      </c>
      <c r="D47" s="118" t="s">
        <v>1234</v>
      </c>
      <c r="E47" s="119">
        <v>5.2220000000000004</v>
      </c>
      <c r="F47" s="141">
        <v>5744.2</v>
      </c>
      <c r="G47" s="112" t="s">
        <v>101</v>
      </c>
      <c r="H47" s="112" t="s">
        <v>718</v>
      </c>
      <c r="I47" s="112" t="s">
        <v>18</v>
      </c>
      <c r="J47" s="8" t="s">
        <v>25</v>
      </c>
    </row>
    <row r="48" spans="1:10" x14ac:dyDescent="0.25">
      <c r="A48" s="112" t="s">
        <v>719</v>
      </c>
      <c r="B48" s="112" t="s">
        <v>181</v>
      </c>
      <c r="C48" s="112" t="s">
        <v>118</v>
      </c>
      <c r="D48" s="118" t="s">
        <v>1235</v>
      </c>
      <c r="E48" s="119">
        <v>5.2084999999999999</v>
      </c>
      <c r="F48" s="141">
        <v>6355.82</v>
      </c>
      <c r="G48" s="112" t="s">
        <v>101</v>
      </c>
      <c r="H48" s="112" t="s">
        <v>721</v>
      </c>
      <c r="I48" s="112" t="s">
        <v>18</v>
      </c>
      <c r="J48" s="8" t="s">
        <v>25</v>
      </c>
    </row>
    <row r="49" spans="1:10" x14ac:dyDescent="0.25">
      <c r="A49" s="112" t="s">
        <v>722</v>
      </c>
      <c r="B49" s="112" t="s">
        <v>181</v>
      </c>
      <c r="C49" s="112" t="s">
        <v>34</v>
      </c>
      <c r="D49" s="118" t="s">
        <v>1144</v>
      </c>
      <c r="E49" s="119">
        <v>5.2084999999999999</v>
      </c>
      <c r="F49" s="141">
        <v>9219.0400000000009</v>
      </c>
      <c r="G49" s="112" t="s">
        <v>101</v>
      </c>
      <c r="H49" s="112" t="s">
        <v>723</v>
      </c>
      <c r="I49" s="112" t="s">
        <v>18</v>
      </c>
      <c r="J49" s="8" t="s">
        <v>25</v>
      </c>
    </row>
    <row r="50" spans="1:10" x14ac:dyDescent="0.25">
      <c r="A50" s="112" t="s">
        <v>785</v>
      </c>
      <c r="B50" s="112" t="s">
        <v>181</v>
      </c>
      <c r="C50" s="112" t="s">
        <v>34</v>
      </c>
      <c r="D50" s="118" t="s">
        <v>1244</v>
      </c>
      <c r="E50" s="119">
        <v>5.3250000000000002</v>
      </c>
      <c r="F50" s="141">
        <v>7854.37</v>
      </c>
      <c r="G50" s="112" t="s">
        <v>83</v>
      </c>
      <c r="H50" s="112" t="s">
        <v>787</v>
      </c>
      <c r="I50" s="112" t="s">
        <v>18</v>
      </c>
      <c r="J50" s="8" t="s">
        <v>25</v>
      </c>
    </row>
    <row r="51" spans="1:10" x14ac:dyDescent="0.25">
      <c r="A51" s="112" t="s">
        <v>819</v>
      </c>
      <c r="B51" s="113" t="s">
        <v>259</v>
      </c>
      <c r="C51" s="78" t="s">
        <v>804</v>
      </c>
      <c r="D51" s="22" t="s">
        <v>1258</v>
      </c>
      <c r="E51" s="134">
        <v>5.399</v>
      </c>
      <c r="F51" s="144">
        <v>1183249.75</v>
      </c>
      <c r="G51" s="132">
        <v>44747</v>
      </c>
      <c r="H51" s="78" t="s">
        <v>1251</v>
      </c>
      <c r="I51" s="78" t="s">
        <v>811</v>
      </c>
      <c r="J51" s="66" t="s">
        <v>983</v>
      </c>
    </row>
    <row r="52" spans="1:10" x14ac:dyDescent="0.25">
      <c r="A52" s="112" t="s">
        <v>920</v>
      </c>
      <c r="B52" s="113" t="s">
        <v>181</v>
      </c>
      <c r="C52" s="112" t="s">
        <v>872</v>
      </c>
      <c r="D52" s="118" t="s">
        <v>1281</v>
      </c>
      <c r="E52" s="112">
        <v>5.5426000000000002</v>
      </c>
      <c r="F52" s="144">
        <v>1635067</v>
      </c>
      <c r="G52" s="137">
        <v>44580</v>
      </c>
      <c r="H52" s="16" t="s">
        <v>1282</v>
      </c>
      <c r="I52" s="113" t="s">
        <v>856</v>
      </c>
      <c r="J52" s="66" t="s">
        <v>25</v>
      </c>
    </row>
    <row r="53" spans="1:10" x14ac:dyDescent="0.25">
      <c r="A53" s="112" t="s">
        <v>937</v>
      </c>
      <c r="B53" s="112" t="s">
        <v>181</v>
      </c>
      <c r="C53" s="113" t="s">
        <v>938</v>
      </c>
      <c r="D53" s="118" t="s">
        <v>939</v>
      </c>
      <c r="E53" s="119">
        <v>5.1950000000000003</v>
      </c>
      <c r="F53" s="141">
        <v>5586.7</v>
      </c>
      <c r="G53" s="112" t="s">
        <v>726</v>
      </c>
      <c r="H53" s="112" t="s">
        <v>940</v>
      </c>
      <c r="I53" s="112" t="s">
        <v>856</v>
      </c>
      <c r="J53" s="66" t="s">
        <v>25</v>
      </c>
    </row>
    <row r="54" spans="1:10" x14ac:dyDescent="0.25">
      <c r="A54" s="174" t="s">
        <v>1005</v>
      </c>
      <c r="B54" s="174">
        <v>52</v>
      </c>
      <c r="C54" s="174"/>
      <c r="D54" s="174"/>
      <c r="E54" s="175">
        <f>SUM(F2:F53)</f>
        <v>3367952.27</v>
      </c>
      <c r="F54" s="175"/>
      <c r="G54" s="175"/>
      <c r="H54" s="174"/>
      <c r="I54" s="174"/>
      <c r="J54" s="174"/>
    </row>
    <row r="57" spans="1:10" x14ac:dyDescent="0.25">
      <c r="C57" s="122"/>
      <c r="D57" s="123"/>
      <c r="E57" s="123"/>
      <c r="F57" s="123"/>
      <c r="G57" s="123"/>
      <c r="H57" s="123"/>
      <c r="I57" s="124"/>
    </row>
    <row r="58" spans="1:10" ht="30" x14ac:dyDescent="0.25">
      <c r="C58" s="30" t="s">
        <v>980</v>
      </c>
      <c r="D58" s="30" t="s">
        <v>994</v>
      </c>
      <c r="E58" s="31" t="s">
        <v>982</v>
      </c>
      <c r="F58" s="30" t="s">
        <v>983</v>
      </c>
      <c r="G58" s="30" t="s">
        <v>984</v>
      </c>
      <c r="H58" s="32" t="s">
        <v>1003</v>
      </c>
      <c r="I58" s="33" t="s">
        <v>985</v>
      </c>
    </row>
    <row r="59" spans="1:10" x14ac:dyDescent="0.25">
      <c r="C59" s="173" t="s">
        <v>987</v>
      </c>
      <c r="D59" s="35">
        <v>0</v>
      </c>
      <c r="E59" s="35">
        <v>0</v>
      </c>
      <c r="F59" s="35">
        <v>0</v>
      </c>
      <c r="G59" s="35">
        <v>2</v>
      </c>
      <c r="H59" s="171">
        <v>1640653.7</v>
      </c>
      <c r="I59" s="35">
        <v>0</v>
      </c>
    </row>
    <row r="60" spans="1:10" x14ac:dyDescent="0.25">
      <c r="C60" s="173" t="s">
        <v>988</v>
      </c>
      <c r="D60" s="35">
        <v>0</v>
      </c>
      <c r="E60" s="35">
        <v>0</v>
      </c>
      <c r="F60" s="35">
        <v>0</v>
      </c>
      <c r="G60" s="35">
        <v>0</v>
      </c>
      <c r="H60" s="171">
        <v>0</v>
      </c>
      <c r="I60" s="35">
        <v>0</v>
      </c>
    </row>
    <row r="61" spans="1:10" x14ac:dyDescent="0.25">
      <c r="C61" s="173" t="s">
        <v>989</v>
      </c>
      <c r="D61" s="35">
        <v>0</v>
      </c>
      <c r="E61" s="35">
        <v>0</v>
      </c>
      <c r="F61" s="35">
        <v>0</v>
      </c>
      <c r="G61" s="35">
        <v>0</v>
      </c>
      <c r="H61" s="171">
        <v>0</v>
      </c>
      <c r="I61" s="35">
        <v>0</v>
      </c>
    </row>
    <row r="62" spans="1:10" x14ac:dyDescent="0.25">
      <c r="C62" s="173" t="s">
        <v>990</v>
      </c>
      <c r="D62" s="35">
        <v>0</v>
      </c>
      <c r="E62" s="35">
        <v>0</v>
      </c>
      <c r="F62" s="35">
        <v>0</v>
      </c>
      <c r="G62" s="35">
        <v>49</v>
      </c>
      <c r="H62" s="171">
        <v>544048.81999999995</v>
      </c>
      <c r="I62" s="36">
        <v>0</v>
      </c>
    </row>
    <row r="63" spans="1:10" x14ac:dyDescent="0.25">
      <c r="C63" s="173" t="s">
        <v>1004</v>
      </c>
      <c r="D63" s="35">
        <v>0</v>
      </c>
      <c r="E63" s="35">
        <v>0</v>
      </c>
      <c r="F63" s="35">
        <v>0</v>
      </c>
      <c r="G63" s="35">
        <v>0</v>
      </c>
      <c r="H63" s="171">
        <v>0</v>
      </c>
      <c r="I63" s="36">
        <v>0</v>
      </c>
    </row>
    <row r="64" spans="1:10" x14ac:dyDescent="0.25">
      <c r="C64" s="34" t="s">
        <v>811</v>
      </c>
      <c r="D64" s="35">
        <v>0</v>
      </c>
      <c r="E64" s="35">
        <v>0</v>
      </c>
      <c r="F64" s="35">
        <v>1</v>
      </c>
      <c r="G64" s="35">
        <v>0</v>
      </c>
      <c r="H64" s="171">
        <f>F51</f>
        <v>1183249.75</v>
      </c>
      <c r="I64" s="35">
        <v>0</v>
      </c>
    </row>
    <row r="65" spans="3:9" x14ac:dyDescent="0.25">
      <c r="C65" s="176" t="s">
        <v>992</v>
      </c>
      <c r="D65" s="177">
        <f>SUM(D59:D64)</f>
        <v>0</v>
      </c>
      <c r="E65" s="177">
        <f>SUM(E59:E64)</f>
        <v>0</v>
      </c>
      <c r="F65" s="177">
        <f>SUM(F59:F64)</f>
        <v>1</v>
      </c>
      <c r="G65" s="177">
        <v>1</v>
      </c>
      <c r="H65" s="178">
        <f t="shared" ref="H65:I65" si="0">SUM(H59:H64)</f>
        <v>3367952.27</v>
      </c>
      <c r="I65" s="177">
        <f t="shared" si="0"/>
        <v>0</v>
      </c>
    </row>
  </sheetData>
  <autoFilter ref="A1:J54" xr:uid="{97EE01FF-39FD-44BA-8236-9DD5EFD066AA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B213F-A97E-4F37-9014-00E70FFDC1BA}">
  <dimension ref="A1:L20"/>
  <sheetViews>
    <sheetView tabSelected="1" workbookViewId="0">
      <selection activeCell="G25" sqref="G25"/>
    </sheetView>
  </sheetViews>
  <sheetFormatPr defaultRowHeight="15" x14ac:dyDescent="0.25"/>
  <cols>
    <col min="1" max="1" width="20.28515625" bestFit="1" customWidth="1"/>
    <col min="2" max="2" width="8.42578125" bestFit="1" customWidth="1"/>
    <col min="3" max="3" width="4.5703125" bestFit="1" customWidth="1"/>
    <col min="4" max="4" width="13.85546875" bestFit="1" customWidth="1"/>
    <col min="5" max="5" width="16.28515625" bestFit="1" customWidth="1"/>
    <col min="6" max="6" width="12.85546875" bestFit="1" customWidth="1"/>
    <col min="7" max="7" width="17.42578125" customWidth="1"/>
    <col min="12" max="12" width="12.7109375" bestFit="1" customWidth="1"/>
  </cols>
  <sheetData>
    <row r="1" spans="1:7" x14ac:dyDescent="0.25">
      <c r="A1" s="289" t="s">
        <v>979</v>
      </c>
      <c r="B1" s="289"/>
      <c r="C1" s="289"/>
      <c r="D1" s="289"/>
      <c r="E1" s="289"/>
      <c r="F1" s="289"/>
      <c r="G1" s="289"/>
    </row>
    <row r="2" spans="1:7" ht="25.5" x14ac:dyDescent="0.25">
      <c r="A2" s="290" t="s">
        <v>980</v>
      </c>
      <c r="B2" s="290" t="s">
        <v>981</v>
      </c>
      <c r="C2" s="290" t="s">
        <v>982</v>
      </c>
      <c r="D2" s="290" t="s">
        <v>983</v>
      </c>
      <c r="E2" s="290" t="s">
        <v>984</v>
      </c>
      <c r="F2" s="290" t="s">
        <v>985</v>
      </c>
      <c r="G2" s="290" t="s">
        <v>986</v>
      </c>
    </row>
    <row r="3" spans="1:7" x14ac:dyDescent="0.25">
      <c r="A3" s="26" t="s">
        <v>987</v>
      </c>
      <c r="B3" s="26">
        <v>0</v>
      </c>
      <c r="C3" s="26">
        <v>0</v>
      </c>
      <c r="D3" s="25">
        <v>4</v>
      </c>
      <c r="E3" s="26">
        <v>17</v>
      </c>
      <c r="F3" s="26">
        <v>0</v>
      </c>
      <c r="G3" s="26">
        <f>SUM(B3:F3)</f>
        <v>21</v>
      </c>
    </row>
    <row r="4" spans="1:7" x14ac:dyDescent="0.25">
      <c r="A4" s="26" t="s">
        <v>988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f>SUM(B4:F4)</f>
        <v>0</v>
      </c>
    </row>
    <row r="5" spans="1:7" x14ac:dyDescent="0.25">
      <c r="A5" s="26" t="s">
        <v>989</v>
      </c>
      <c r="B5" s="26">
        <v>0</v>
      </c>
      <c r="C5" s="26">
        <v>0</v>
      </c>
      <c r="D5" s="26">
        <v>0</v>
      </c>
      <c r="E5" s="26">
        <v>1</v>
      </c>
      <c r="F5" s="26">
        <v>0</v>
      </c>
      <c r="G5" s="26">
        <f>SUM(B5:F5)</f>
        <v>1</v>
      </c>
    </row>
    <row r="6" spans="1:7" x14ac:dyDescent="0.25">
      <c r="A6" s="26" t="s">
        <v>990</v>
      </c>
      <c r="B6" s="26">
        <v>0</v>
      </c>
      <c r="C6" s="26">
        <v>0</v>
      </c>
      <c r="D6" s="26">
        <v>7</v>
      </c>
      <c r="E6" s="26">
        <v>207</v>
      </c>
      <c r="F6" s="26">
        <v>0</v>
      </c>
      <c r="G6" s="26">
        <f>SUM(B6:F6)</f>
        <v>214</v>
      </c>
    </row>
    <row r="7" spans="1:7" x14ac:dyDescent="0.25">
      <c r="A7" s="26" t="s">
        <v>991</v>
      </c>
      <c r="B7" s="26">
        <v>0</v>
      </c>
      <c r="C7" s="26">
        <v>0</v>
      </c>
      <c r="D7" s="26">
        <v>0</v>
      </c>
      <c r="E7" s="26">
        <v>0</v>
      </c>
      <c r="F7" s="26">
        <v>1</v>
      </c>
      <c r="G7" s="26">
        <f>SUM(B7:F7)</f>
        <v>1</v>
      </c>
    </row>
    <row r="8" spans="1:7" x14ac:dyDescent="0.25">
      <c r="A8" s="26" t="s">
        <v>811</v>
      </c>
      <c r="B8" s="26">
        <v>0</v>
      </c>
      <c r="C8" s="26">
        <v>0</v>
      </c>
      <c r="D8" s="26">
        <v>2</v>
      </c>
      <c r="E8" s="26">
        <v>2</v>
      </c>
      <c r="F8" s="26">
        <v>0</v>
      </c>
      <c r="G8" s="26">
        <f>SUM(B8:F8)</f>
        <v>4</v>
      </c>
    </row>
    <row r="9" spans="1:7" x14ac:dyDescent="0.25">
      <c r="A9" s="291" t="s">
        <v>992</v>
      </c>
      <c r="B9" s="291">
        <f t="shared" ref="B9:E9" si="0">SUM(B3:B8)</f>
        <v>0</v>
      </c>
      <c r="C9" s="291">
        <f>SUM(C3:C8)</f>
        <v>0</v>
      </c>
      <c r="D9" s="291">
        <f>SUM(D3:D8)</f>
        <v>13</v>
      </c>
      <c r="E9" s="291">
        <f t="shared" si="0"/>
        <v>227</v>
      </c>
      <c r="F9" s="291">
        <f>SUM(F3:F8)</f>
        <v>1</v>
      </c>
      <c r="G9" s="291">
        <f t="shared" ref="G9" si="1">SUM(B9:F9)</f>
        <v>241</v>
      </c>
    </row>
    <row r="10" spans="1:7" x14ac:dyDescent="0.25">
      <c r="A10" s="27"/>
      <c r="B10" s="28"/>
      <c r="C10" s="28"/>
      <c r="D10" s="28"/>
      <c r="E10" s="28"/>
      <c r="F10" s="28"/>
      <c r="G10" s="28"/>
    </row>
    <row r="11" spans="1:7" x14ac:dyDescent="0.25">
      <c r="A11" s="27"/>
      <c r="B11" s="28"/>
      <c r="C11" s="28"/>
      <c r="D11" s="28"/>
      <c r="E11" s="28"/>
      <c r="F11" s="28"/>
      <c r="G11" s="28"/>
    </row>
    <row r="12" spans="1:7" x14ac:dyDescent="0.25">
      <c r="A12" s="289" t="s">
        <v>993</v>
      </c>
      <c r="B12" s="289"/>
      <c r="C12" s="289"/>
      <c r="D12" s="289"/>
      <c r="E12" s="289"/>
      <c r="F12" s="289"/>
      <c r="G12" s="289"/>
    </row>
    <row r="13" spans="1:7" ht="25.5" x14ac:dyDescent="0.25">
      <c r="A13" s="292" t="s">
        <v>980</v>
      </c>
      <c r="B13" s="292" t="s">
        <v>994</v>
      </c>
      <c r="C13" s="292" t="s">
        <v>982</v>
      </c>
      <c r="D13" s="292" t="s">
        <v>983</v>
      </c>
      <c r="E13" s="292" t="s">
        <v>984</v>
      </c>
      <c r="F13" s="292" t="s">
        <v>985</v>
      </c>
      <c r="G13" s="292" t="s">
        <v>986</v>
      </c>
    </row>
    <row r="14" spans="1:7" x14ac:dyDescent="0.25">
      <c r="A14" s="173" t="s">
        <v>987</v>
      </c>
      <c r="B14" s="287">
        <v>0</v>
      </c>
      <c r="C14" s="287">
        <v>0</v>
      </c>
      <c r="D14" s="288">
        <v>1587699.67</v>
      </c>
      <c r="E14" s="288">
        <v>6071665.3899999997</v>
      </c>
      <c r="F14" s="288">
        <v>0</v>
      </c>
      <c r="G14" s="297">
        <f>SUM(B14:F14)</f>
        <v>7659365.0599999996</v>
      </c>
    </row>
    <row r="15" spans="1:7" x14ac:dyDescent="0.25">
      <c r="A15" s="173" t="s">
        <v>988</v>
      </c>
      <c r="B15" s="287">
        <v>0</v>
      </c>
      <c r="C15" s="287">
        <v>0</v>
      </c>
      <c r="D15" s="288">
        <v>0</v>
      </c>
      <c r="E15" s="288">
        <v>0</v>
      </c>
      <c r="F15" s="288">
        <v>0</v>
      </c>
      <c r="G15" s="288">
        <f>SUM(B15:F15)</f>
        <v>0</v>
      </c>
    </row>
    <row r="16" spans="1:7" x14ac:dyDescent="0.25">
      <c r="A16" s="173" t="s">
        <v>989</v>
      </c>
      <c r="B16" s="287">
        <v>0</v>
      </c>
      <c r="C16" s="287">
        <v>0</v>
      </c>
      <c r="D16" s="298">
        <v>0</v>
      </c>
      <c r="E16" s="298">
        <v>2054123.84</v>
      </c>
      <c r="F16" s="298">
        <v>0</v>
      </c>
      <c r="G16" s="288">
        <f>SUM(B16:F16)</f>
        <v>2054123.84</v>
      </c>
    </row>
    <row r="17" spans="1:12" x14ac:dyDescent="0.25">
      <c r="A17" s="173" t="s">
        <v>990</v>
      </c>
      <c r="B17" s="287">
        <v>0</v>
      </c>
      <c r="C17" s="287">
        <v>0</v>
      </c>
      <c r="D17" s="299">
        <v>46494.15</v>
      </c>
      <c r="E17" s="288">
        <v>3891932.5</v>
      </c>
      <c r="F17" s="288">
        <v>0</v>
      </c>
      <c r="G17" s="297">
        <f>SUM(B17:F17)</f>
        <v>3938426.65</v>
      </c>
    </row>
    <row r="18" spans="1:12" x14ac:dyDescent="0.25">
      <c r="A18" s="173" t="s">
        <v>991</v>
      </c>
      <c r="B18" s="287">
        <v>0</v>
      </c>
      <c r="C18" s="287">
        <v>0</v>
      </c>
      <c r="D18" s="288">
        <v>0</v>
      </c>
      <c r="E18" s="300">
        <v>0</v>
      </c>
      <c r="F18" s="288">
        <v>100126</v>
      </c>
      <c r="G18" s="297">
        <f>SUM(B18:F18)</f>
        <v>100126</v>
      </c>
    </row>
    <row r="19" spans="1:12" x14ac:dyDescent="0.25">
      <c r="A19" s="173" t="s">
        <v>811</v>
      </c>
      <c r="B19" s="287">
        <v>0</v>
      </c>
      <c r="C19" s="287">
        <v>0</v>
      </c>
      <c r="D19" s="299">
        <v>2617787.25</v>
      </c>
      <c r="E19" s="288">
        <v>2639496.92</v>
      </c>
      <c r="F19" s="299">
        <v>0</v>
      </c>
      <c r="G19" s="297">
        <f>SUM(B19:F19)</f>
        <v>5257284.17</v>
      </c>
      <c r="L19" s="41"/>
    </row>
    <row r="20" spans="1:12" x14ac:dyDescent="0.25">
      <c r="A20" s="293" t="s">
        <v>992</v>
      </c>
      <c r="B20" s="294">
        <f t="shared" ref="B20:F20" si="2">SUM(B14:B19)</f>
        <v>0</v>
      </c>
      <c r="C20" s="294">
        <f t="shared" si="2"/>
        <v>0</v>
      </c>
      <c r="D20" s="301">
        <f>SUM(D14:D19)</f>
        <v>4251981.07</v>
      </c>
      <c r="E20" s="301">
        <f>SUM(E14:E19)</f>
        <v>14657218.65</v>
      </c>
      <c r="F20" s="301">
        <f t="shared" si="2"/>
        <v>100126</v>
      </c>
      <c r="G20" s="302">
        <f t="shared" ref="G20" si="3">SUM(B20:F20)</f>
        <v>19009325.719999999</v>
      </c>
    </row>
  </sheetData>
  <mergeCells count="2">
    <mergeCell ref="A1:G1"/>
    <mergeCell ref="A12:G12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73250-8AF6-4FF0-91F7-47879605CE98}">
  <dimension ref="A1:J19"/>
  <sheetViews>
    <sheetView topLeftCell="E1" workbookViewId="0">
      <selection activeCell="I2" sqref="I2:I6"/>
    </sheetView>
  </sheetViews>
  <sheetFormatPr defaultColWidth="19.140625" defaultRowHeight="15" x14ac:dyDescent="0.25"/>
  <cols>
    <col min="3" max="3" width="22.5703125" customWidth="1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x14ac:dyDescent="0.25">
      <c r="A2" s="113" t="s">
        <v>26</v>
      </c>
      <c r="B2" s="78" t="s">
        <v>27</v>
      </c>
      <c r="C2" s="78" t="s">
        <v>28</v>
      </c>
      <c r="D2" s="79" t="s">
        <v>1099</v>
      </c>
      <c r="E2" s="133">
        <v>5.516</v>
      </c>
      <c r="F2" s="144">
        <v>3033.8</v>
      </c>
      <c r="G2" s="78" t="s">
        <v>30</v>
      </c>
      <c r="H2" s="78" t="s">
        <v>31</v>
      </c>
      <c r="I2" s="78" t="s">
        <v>18</v>
      </c>
      <c r="J2" s="66" t="s">
        <v>9</v>
      </c>
    </row>
    <row r="3" spans="1:10" ht="22.5" x14ac:dyDescent="0.25">
      <c r="A3" s="113" t="s">
        <v>209</v>
      </c>
      <c r="B3" s="78" t="s">
        <v>27</v>
      </c>
      <c r="C3" s="78" t="s">
        <v>81</v>
      </c>
      <c r="D3" s="79" t="s">
        <v>1131</v>
      </c>
      <c r="E3" s="133">
        <v>5.3680000000000003</v>
      </c>
      <c r="F3" s="144">
        <v>9388.6299999999992</v>
      </c>
      <c r="G3" s="78" t="s">
        <v>211</v>
      </c>
      <c r="H3" s="78" t="s">
        <v>212</v>
      </c>
      <c r="I3" s="78" t="s">
        <v>18</v>
      </c>
      <c r="J3" s="66" t="s">
        <v>9</v>
      </c>
    </row>
    <row r="4" spans="1:10" x14ac:dyDescent="0.25">
      <c r="A4" s="117" t="s">
        <v>271</v>
      </c>
      <c r="B4" s="78" t="s">
        <v>27</v>
      </c>
      <c r="C4" s="78" t="s">
        <v>272</v>
      </c>
      <c r="D4" s="79" t="s">
        <v>1142</v>
      </c>
      <c r="E4" s="133">
        <v>5.258</v>
      </c>
      <c r="F4" s="144">
        <v>32231.54</v>
      </c>
      <c r="G4" s="78" t="s">
        <v>30</v>
      </c>
      <c r="H4" s="78" t="s">
        <v>274</v>
      </c>
      <c r="I4" s="78" t="s">
        <v>18</v>
      </c>
      <c r="J4" s="66" t="s">
        <v>25</v>
      </c>
    </row>
    <row r="5" spans="1:10" ht="22.5" x14ac:dyDescent="0.25">
      <c r="A5" s="113" t="s">
        <v>574</v>
      </c>
      <c r="B5" s="78" t="s">
        <v>27</v>
      </c>
      <c r="C5" s="78" t="s">
        <v>139</v>
      </c>
      <c r="D5" s="79" t="s">
        <v>1208</v>
      </c>
      <c r="E5" s="133">
        <v>5.3220000000000001</v>
      </c>
      <c r="F5" s="144">
        <v>11122.98</v>
      </c>
      <c r="G5" s="78" t="s">
        <v>437</v>
      </c>
      <c r="H5" s="78" t="s">
        <v>576</v>
      </c>
      <c r="I5" s="78" t="s">
        <v>18</v>
      </c>
      <c r="J5" s="66" t="s">
        <v>9</v>
      </c>
    </row>
    <row r="6" spans="1:10" ht="22.5" x14ac:dyDescent="0.25">
      <c r="A6" s="117" t="s">
        <v>791</v>
      </c>
      <c r="B6" s="78" t="s">
        <v>27</v>
      </c>
      <c r="C6" s="78" t="s">
        <v>792</v>
      </c>
      <c r="D6" s="79" t="s">
        <v>1246</v>
      </c>
      <c r="E6" s="133">
        <v>5.1180000000000003</v>
      </c>
      <c r="F6" s="144">
        <v>9212.4</v>
      </c>
      <c r="G6" s="78" t="s">
        <v>58</v>
      </c>
      <c r="H6" s="78" t="s">
        <v>794</v>
      </c>
      <c r="I6" s="78" t="s">
        <v>18</v>
      </c>
      <c r="J6" s="66" t="s">
        <v>25</v>
      </c>
    </row>
    <row r="7" spans="1:10" x14ac:dyDescent="0.25">
      <c r="A7" s="174" t="s">
        <v>1005</v>
      </c>
      <c r="B7" s="174">
        <v>5</v>
      </c>
      <c r="C7" s="174"/>
      <c r="D7" s="174"/>
      <c r="E7" s="175">
        <f>SUM(F2:F6)</f>
        <v>64989.35</v>
      </c>
      <c r="F7" s="175"/>
      <c r="G7" s="175"/>
      <c r="H7" s="174"/>
      <c r="I7" s="174"/>
      <c r="J7" s="174"/>
    </row>
    <row r="11" spans="1:10" x14ac:dyDescent="0.25">
      <c r="C11" s="122"/>
      <c r="D11" s="123"/>
      <c r="E11" s="123"/>
      <c r="F11" s="123"/>
      <c r="G11" s="123"/>
      <c r="H11" s="123"/>
      <c r="I11" s="124"/>
    </row>
    <row r="12" spans="1:10" ht="30" x14ac:dyDescent="0.25">
      <c r="C12" s="30" t="s">
        <v>980</v>
      </c>
      <c r="D12" s="30" t="s">
        <v>994</v>
      </c>
      <c r="E12" s="31" t="s">
        <v>982</v>
      </c>
      <c r="F12" s="30" t="s">
        <v>983</v>
      </c>
      <c r="G12" s="30" t="s">
        <v>984</v>
      </c>
      <c r="H12" s="32" t="s">
        <v>1003</v>
      </c>
      <c r="I12" s="33" t="s">
        <v>985</v>
      </c>
    </row>
    <row r="13" spans="1:10" x14ac:dyDescent="0.25">
      <c r="C13" s="173" t="s">
        <v>987</v>
      </c>
      <c r="D13" s="35">
        <v>0</v>
      </c>
      <c r="E13" s="35">
        <v>0</v>
      </c>
      <c r="F13" s="35">
        <v>0</v>
      </c>
      <c r="G13" s="35">
        <v>0</v>
      </c>
      <c r="H13" s="171">
        <v>0</v>
      </c>
      <c r="I13" s="35">
        <v>0</v>
      </c>
    </row>
    <row r="14" spans="1:10" x14ac:dyDescent="0.25">
      <c r="C14" s="173" t="s">
        <v>988</v>
      </c>
      <c r="D14" s="35">
        <v>0</v>
      </c>
      <c r="E14" s="35">
        <v>0</v>
      </c>
      <c r="F14" s="35">
        <v>0</v>
      </c>
      <c r="G14" s="35">
        <v>0</v>
      </c>
      <c r="H14" s="171">
        <v>0</v>
      </c>
      <c r="I14" s="35">
        <v>0</v>
      </c>
    </row>
    <row r="15" spans="1:10" x14ac:dyDescent="0.25">
      <c r="C15" s="173" t="s">
        <v>989</v>
      </c>
      <c r="D15" s="35">
        <v>0</v>
      </c>
      <c r="E15" s="35">
        <v>0</v>
      </c>
      <c r="F15" s="35">
        <v>0</v>
      </c>
      <c r="G15" s="35">
        <v>0</v>
      </c>
      <c r="H15" s="171">
        <v>0</v>
      </c>
      <c r="I15" s="35">
        <v>0</v>
      </c>
    </row>
    <row r="16" spans="1:10" x14ac:dyDescent="0.25">
      <c r="C16" s="173" t="s">
        <v>990</v>
      </c>
      <c r="D16" s="35">
        <v>0</v>
      </c>
      <c r="E16" s="35">
        <v>0</v>
      </c>
      <c r="F16" s="35">
        <v>3</v>
      </c>
      <c r="G16" s="35">
        <v>2</v>
      </c>
      <c r="H16" s="171">
        <f>E7</f>
        <v>64989.35</v>
      </c>
      <c r="I16" s="36">
        <v>0</v>
      </c>
    </row>
    <row r="17" spans="3:9" x14ac:dyDescent="0.25">
      <c r="C17" s="173" t="s">
        <v>1004</v>
      </c>
      <c r="D17" s="35">
        <v>0</v>
      </c>
      <c r="E17" s="35">
        <v>0</v>
      </c>
      <c r="F17" s="35">
        <v>0</v>
      </c>
      <c r="G17" s="35">
        <v>0</v>
      </c>
      <c r="H17" s="171">
        <v>0</v>
      </c>
      <c r="I17" s="36">
        <v>0</v>
      </c>
    </row>
    <row r="18" spans="3:9" x14ac:dyDescent="0.25">
      <c r="C18" s="34" t="s">
        <v>811</v>
      </c>
      <c r="D18" s="35">
        <v>0</v>
      </c>
      <c r="E18" s="35">
        <v>0</v>
      </c>
      <c r="F18" s="35">
        <v>0</v>
      </c>
      <c r="G18" s="35">
        <v>0</v>
      </c>
      <c r="H18" s="171">
        <v>0</v>
      </c>
      <c r="I18" s="35">
        <v>0</v>
      </c>
    </row>
    <row r="19" spans="3:9" x14ac:dyDescent="0.25">
      <c r="C19" s="176" t="s">
        <v>992</v>
      </c>
      <c r="D19" s="177">
        <f>SUM(D13:D18)</f>
        <v>0</v>
      </c>
      <c r="E19" s="177">
        <f>SUM(E13:E18)</f>
        <v>0</v>
      </c>
      <c r="F19" s="177">
        <f>SUM(F13:F18)</f>
        <v>3</v>
      </c>
      <c r="G19" s="177">
        <f>SUBTOTAL(9,G13:G18)</f>
        <v>2</v>
      </c>
      <c r="H19" s="178">
        <f t="shared" ref="H19:I19" si="0">SUM(H13:H18)</f>
        <v>64989.35</v>
      </c>
      <c r="I19" s="177">
        <f t="shared" si="0"/>
        <v>0</v>
      </c>
    </row>
  </sheetData>
  <autoFilter ref="A1:J7" xr:uid="{54873250-8AF6-4FF0-91F7-47879605CE98}"/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86C9-5C59-4E17-9855-3C6192FD0312}">
  <dimension ref="A1:J122"/>
  <sheetViews>
    <sheetView workbookViewId="0">
      <selection activeCell="I2" sqref="I2:I104"/>
    </sheetView>
  </sheetViews>
  <sheetFormatPr defaultColWidth="29.5703125" defaultRowHeight="15" x14ac:dyDescent="0.25"/>
  <cols>
    <col min="1" max="1" width="17.28515625" style="180" bestFit="1" customWidth="1"/>
    <col min="2" max="2" width="9.140625" style="180" bestFit="1" customWidth="1"/>
    <col min="3" max="3" width="21.85546875" style="180" bestFit="1" customWidth="1"/>
    <col min="4" max="4" width="15.28515625" style="180" bestFit="1" customWidth="1"/>
    <col min="5" max="5" width="17.28515625" style="180" customWidth="1"/>
    <col min="6" max="6" width="14.7109375" style="180" bestFit="1" customWidth="1"/>
    <col min="7" max="7" width="20.140625" style="180" customWidth="1"/>
    <col min="8" max="8" width="13.85546875" style="180" bestFit="1" customWidth="1"/>
    <col min="9" max="9" width="15.7109375" style="180" bestFit="1" customWidth="1"/>
    <col min="10" max="10" width="16.5703125" style="180" bestFit="1" customWidth="1"/>
    <col min="11" max="11" width="15.7109375" style="180" bestFit="1" customWidth="1"/>
    <col min="12" max="12" width="11.7109375" style="180" bestFit="1" customWidth="1"/>
    <col min="13" max="16384" width="29.5703125" style="180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ht="22.5" x14ac:dyDescent="0.25">
      <c r="A2" s="112" t="s">
        <v>59</v>
      </c>
      <c r="B2" s="112" t="s">
        <v>60</v>
      </c>
      <c r="C2" s="112" t="s">
        <v>61</v>
      </c>
      <c r="D2" s="118" t="s">
        <v>1105</v>
      </c>
      <c r="E2" s="119">
        <v>5.1890000000000001</v>
      </c>
      <c r="F2" s="140">
        <v>4841.33</v>
      </c>
      <c r="G2" s="112" t="s">
        <v>64</v>
      </c>
      <c r="H2" s="112" t="s">
        <v>65</v>
      </c>
      <c r="I2" s="112" t="s">
        <v>18</v>
      </c>
      <c r="J2" s="8" t="s">
        <v>25</v>
      </c>
    </row>
    <row r="3" spans="1:10" ht="22.5" x14ac:dyDescent="0.25">
      <c r="A3" s="112" t="s">
        <v>67</v>
      </c>
      <c r="B3" s="112" t="s">
        <v>60</v>
      </c>
      <c r="C3" s="112" t="s">
        <v>68</v>
      </c>
      <c r="D3" s="118" t="s">
        <v>1103</v>
      </c>
      <c r="E3" s="119">
        <v>5.1890000000000001</v>
      </c>
      <c r="F3" s="140">
        <v>13128.17</v>
      </c>
      <c r="G3" s="112" t="s">
        <v>64</v>
      </c>
      <c r="H3" s="112" t="s">
        <v>70</v>
      </c>
      <c r="I3" s="112" t="s">
        <v>18</v>
      </c>
      <c r="J3" s="8" t="s">
        <v>25</v>
      </c>
    </row>
    <row r="4" spans="1:10" ht="22.5" x14ac:dyDescent="0.25">
      <c r="A4" s="112" t="s">
        <v>71</v>
      </c>
      <c r="B4" s="112" t="s">
        <v>60</v>
      </c>
      <c r="C4" s="112" t="s">
        <v>72</v>
      </c>
      <c r="D4" s="118" t="s">
        <v>1104</v>
      </c>
      <c r="E4" s="119">
        <v>5.6755000000000004</v>
      </c>
      <c r="F4" s="140">
        <v>4540.3999999999996</v>
      </c>
      <c r="G4" s="112" t="s">
        <v>74</v>
      </c>
      <c r="H4" s="112" t="s">
        <v>75</v>
      </c>
      <c r="I4" s="112" t="s">
        <v>18</v>
      </c>
      <c r="J4" s="8" t="s">
        <v>25</v>
      </c>
    </row>
    <row r="5" spans="1:10" ht="22.5" x14ac:dyDescent="0.25">
      <c r="A5" s="112" t="s">
        <v>77</v>
      </c>
      <c r="B5" s="112" t="s">
        <v>60</v>
      </c>
      <c r="C5" s="112" t="s">
        <v>68</v>
      </c>
      <c r="D5" s="118" t="s">
        <v>1106</v>
      </c>
      <c r="E5" s="119">
        <v>5.6755000000000004</v>
      </c>
      <c r="F5" s="140">
        <v>18956.169999999998</v>
      </c>
      <c r="G5" s="112" t="s">
        <v>74</v>
      </c>
      <c r="H5" s="112" t="s">
        <v>79</v>
      </c>
      <c r="I5" s="112" t="s">
        <v>18</v>
      </c>
      <c r="J5" s="8" t="s">
        <v>25</v>
      </c>
    </row>
    <row r="6" spans="1:10" ht="22.5" x14ac:dyDescent="0.25">
      <c r="A6" s="112" t="s">
        <v>80</v>
      </c>
      <c r="B6" s="112" t="s">
        <v>60</v>
      </c>
      <c r="C6" s="112" t="s">
        <v>81</v>
      </c>
      <c r="D6" s="118" t="s">
        <v>1107</v>
      </c>
      <c r="E6" s="119">
        <v>5.32</v>
      </c>
      <c r="F6" s="140">
        <v>27914.04</v>
      </c>
      <c r="G6" s="112" t="s">
        <v>83</v>
      </c>
      <c r="H6" s="112" t="s">
        <v>84</v>
      </c>
      <c r="I6" s="112" t="s">
        <v>18</v>
      </c>
      <c r="J6" s="8" t="s">
        <v>25</v>
      </c>
    </row>
    <row r="7" spans="1:10" ht="22.5" x14ac:dyDescent="0.25">
      <c r="A7" s="112" t="s">
        <v>104</v>
      </c>
      <c r="B7" s="112" t="s">
        <v>60</v>
      </c>
      <c r="C7" s="112" t="s">
        <v>105</v>
      </c>
      <c r="D7" s="118" t="s">
        <v>1111</v>
      </c>
      <c r="E7" s="119">
        <v>6.016</v>
      </c>
      <c r="F7" s="140">
        <v>4211.2</v>
      </c>
      <c r="G7" s="112" t="s">
        <v>14</v>
      </c>
      <c r="H7" s="112" t="s">
        <v>107</v>
      </c>
      <c r="I7" s="112" t="s">
        <v>18</v>
      </c>
      <c r="J7" s="8" t="s">
        <v>25</v>
      </c>
    </row>
    <row r="8" spans="1:10" ht="22.5" x14ac:dyDescent="0.25">
      <c r="A8" s="112" t="s">
        <v>108</v>
      </c>
      <c r="B8" s="112" t="s">
        <v>60</v>
      </c>
      <c r="C8" s="112" t="s">
        <v>109</v>
      </c>
      <c r="D8" s="118" t="s">
        <v>1112</v>
      </c>
      <c r="E8" s="119">
        <v>5.4180000000000001</v>
      </c>
      <c r="F8" s="140">
        <v>88367.58</v>
      </c>
      <c r="G8" s="112" t="s">
        <v>111</v>
      </c>
      <c r="H8" s="112" t="s">
        <v>112</v>
      </c>
      <c r="I8" s="112" t="s">
        <v>18</v>
      </c>
      <c r="J8" s="8" t="s">
        <v>25</v>
      </c>
    </row>
    <row r="9" spans="1:10" ht="22.5" x14ac:dyDescent="0.25">
      <c r="A9" s="112" t="s">
        <v>114</v>
      </c>
      <c r="B9" s="112" t="s">
        <v>60</v>
      </c>
      <c r="C9" s="112" t="s">
        <v>87</v>
      </c>
      <c r="D9" s="118" t="s">
        <v>1113</v>
      </c>
      <c r="E9" s="119">
        <v>5.1890000000000001</v>
      </c>
      <c r="F9" s="140">
        <v>42004.95</v>
      </c>
      <c r="G9" s="112" t="s">
        <v>111</v>
      </c>
      <c r="H9" s="112" t="s">
        <v>116</v>
      </c>
      <c r="I9" s="112" t="s">
        <v>18</v>
      </c>
      <c r="J9" s="8" t="s">
        <v>25</v>
      </c>
    </row>
    <row r="10" spans="1:10" ht="22.5" x14ac:dyDescent="0.25">
      <c r="A10" s="112" t="s">
        <v>117</v>
      </c>
      <c r="B10" s="112" t="s">
        <v>60</v>
      </c>
      <c r="C10" s="112" t="s">
        <v>118</v>
      </c>
      <c r="D10" s="118" t="s">
        <v>1114</v>
      </c>
      <c r="E10" s="119">
        <v>5.3440000000000003</v>
      </c>
      <c r="F10" s="140">
        <v>17902.400000000001</v>
      </c>
      <c r="G10" s="112" t="s">
        <v>120</v>
      </c>
      <c r="H10" s="112" t="s">
        <v>121</v>
      </c>
      <c r="I10" s="112" t="s">
        <v>18</v>
      </c>
      <c r="J10" s="8" t="s">
        <v>25</v>
      </c>
    </row>
    <row r="11" spans="1:10" ht="22.5" x14ac:dyDescent="0.25">
      <c r="A11" s="112" t="s">
        <v>123</v>
      </c>
      <c r="B11" s="112" t="s">
        <v>60</v>
      </c>
      <c r="C11" s="112" t="s">
        <v>124</v>
      </c>
      <c r="D11" s="118" t="s">
        <v>1115</v>
      </c>
      <c r="E11" s="119">
        <v>5.1364999999999998</v>
      </c>
      <c r="F11" s="140">
        <v>7447.92</v>
      </c>
      <c r="G11" s="112" t="s">
        <v>126</v>
      </c>
      <c r="H11" s="112" t="s">
        <v>127</v>
      </c>
      <c r="I11" s="112" t="s">
        <v>18</v>
      </c>
      <c r="J11" s="8" t="s">
        <v>25</v>
      </c>
    </row>
    <row r="12" spans="1:10" ht="22.5" x14ac:dyDescent="0.25">
      <c r="A12" s="112" t="s">
        <v>129</v>
      </c>
      <c r="B12" s="112" t="s">
        <v>60</v>
      </c>
      <c r="C12" s="112" t="s">
        <v>130</v>
      </c>
      <c r="D12" s="118" t="s">
        <v>1116</v>
      </c>
      <c r="E12" s="119">
        <v>5.31</v>
      </c>
      <c r="F12" s="140">
        <v>15160.05</v>
      </c>
      <c r="G12" s="112" t="s">
        <v>120</v>
      </c>
      <c r="H12" s="112" t="s">
        <v>132</v>
      </c>
      <c r="I12" s="112" t="s">
        <v>18</v>
      </c>
      <c r="J12" s="8" t="s">
        <v>25</v>
      </c>
    </row>
    <row r="13" spans="1:10" ht="22.5" x14ac:dyDescent="0.25">
      <c r="A13" s="112" t="s">
        <v>133</v>
      </c>
      <c r="B13" s="112" t="s">
        <v>60</v>
      </c>
      <c r="C13" s="112" t="s">
        <v>68</v>
      </c>
      <c r="D13" s="118" t="s">
        <v>1117</v>
      </c>
      <c r="E13" s="119">
        <v>5.2685000000000004</v>
      </c>
      <c r="F13" s="140">
        <v>9694.0400000000009</v>
      </c>
      <c r="G13" s="112" t="s">
        <v>135</v>
      </c>
      <c r="H13" s="112" t="s">
        <v>136</v>
      </c>
      <c r="I13" s="112" t="s">
        <v>18</v>
      </c>
      <c r="J13" s="8" t="s">
        <v>25</v>
      </c>
    </row>
    <row r="14" spans="1:10" ht="22.5" x14ac:dyDescent="0.25">
      <c r="A14" s="112" t="s">
        <v>138</v>
      </c>
      <c r="B14" s="112" t="s">
        <v>60</v>
      </c>
      <c r="C14" s="112" t="s">
        <v>139</v>
      </c>
      <c r="D14" s="118" t="s">
        <v>1118</v>
      </c>
      <c r="E14" s="119">
        <v>5.2685000000000004</v>
      </c>
      <c r="F14" s="140">
        <v>23866.3</v>
      </c>
      <c r="G14" s="112" t="s">
        <v>135</v>
      </c>
      <c r="H14" s="112" t="s">
        <v>141</v>
      </c>
      <c r="I14" s="112" t="s">
        <v>18</v>
      </c>
      <c r="J14" s="8" t="s">
        <v>25</v>
      </c>
    </row>
    <row r="15" spans="1:10" ht="22.5" x14ac:dyDescent="0.25">
      <c r="A15" s="112" t="s">
        <v>142</v>
      </c>
      <c r="B15" s="112" t="s">
        <v>60</v>
      </c>
      <c r="C15" s="112" t="s">
        <v>143</v>
      </c>
      <c r="D15" s="118" t="s">
        <v>1119</v>
      </c>
      <c r="E15" s="119">
        <v>5.2685000000000004</v>
      </c>
      <c r="F15" s="140">
        <v>8334.76</v>
      </c>
      <c r="G15" s="112" t="s">
        <v>135</v>
      </c>
      <c r="H15" s="112" t="s">
        <v>145</v>
      </c>
      <c r="I15" s="112" t="s">
        <v>18</v>
      </c>
      <c r="J15" s="8" t="s">
        <v>25</v>
      </c>
    </row>
    <row r="16" spans="1:10" x14ac:dyDescent="0.25">
      <c r="A16" s="118" t="s">
        <v>146</v>
      </c>
      <c r="B16" s="118" t="s">
        <v>147</v>
      </c>
      <c r="C16" s="112" t="s">
        <v>34</v>
      </c>
      <c r="D16" s="118" t="s">
        <v>1120</v>
      </c>
      <c r="E16" s="10">
        <v>5.2685000000000004</v>
      </c>
      <c r="F16" s="139">
        <v>33981.82</v>
      </c>
      <c r="G16" s="118" t="s">
        <v>149</v>
      </c>
      <c r="H16" s="118" t="s">
        <v>150</v>
      </c>
      <c r="I16" s="118" t="s">
        <v>8</v>
      </c>
      <c r="J16" s="8" t="s">
        <v>25</v>
      </c>
    </row>
    <row r="17" spans="1:10" ht="22.5" x14ac:dyDescent="0.25">
      <c r="A17" s="112" t="s">
        <v>152</v>
      </c>
      <c r="B17" s="112" t="s">
        <v>60</v>
      </c>
      <c r="C17" s="112" t="s">
        <v>68</v>
      </c>
      <c r="D17" s="118" t="s">
        <v>1121</v>
      </c>
      <c r="E17" s="119">
        <v>5.2685000000000004</v>
      </c>
      <c r="F17" s="140">
        <v>16332.35</v>
      </c>
      <c r="G17" s="112" t="s">
        <v>135</v>
      </c>
      <c r="H17" s="112" t="s">
        <v>154</v>
      </c>
      <c r="I17" s="112" t="s">
        <v>18</v>
      </c>
      <c r="J17" s="8" t="s">
        <v>25</v>
      </c>
    </row>
    <row r="18" spans="1:10" ht="22.5" x14ac:dyDescent="0.25">
      <c r="A18" s="112" t="s">
        <v>214</v>
      </c>
      <c r="B18" s="112" t="s">
        <v>60</v>
      </c>
      <c r="C18" s="112" t="s">
        <v>109</v>
      </c>
      <c r="D18" s="118" t="s">
        <v>1132</v>
      </c>
      <c r="E18" s="119">
        <v>5.1280000000000001</v>
      </c>
      <c r="F18" s="140">
        <v>92919.360000000001</v>
      </c>
      <c r="G18" s="112" t="s">
        <v>216</v>
      </c>
      <c r="H18" s="112" t="s">
        <v>217</v>
      </c>
      <c r="I18" s="112" t="s">
        <v>18</v>
      </c>
      <c r="J18" s="8" t="s">
        <v>25</v>
      </c>
    </row>
    <row r="19" spans="1:10" ht="22.5" x14ac:dyDescent="0.25">
      <c r="A19" s="112" t="s">
        <v>218</v>
      </c>
      <c r="B19" s="112" t="s">
        <v>60</v>
      </c>
      <c r="C19" s="112" t="s">
        <v>87</v>
      </c>
      <c r="D19" s="118" t="s">
        <v>1133</v>
      </c>
      <c r="E19" s="119">
        <v>4.7640000000000002</v>
      </c>
      <c r="F19" s="140">
        <v>19913.52</v>
      </c>
      <c r="G19" s="112" t="s">
        <v>216</v>
      </c>
      <c r="H19" s="112" t="s">
        <v>220</v>
      </c>
      <c r="I19" s="112" t="s">
        <v>18</v>
      </c>
      <c r="J19" s="8" t="s">
        <v>25</v>
      </c>
    </row>
    <row r="20" spans="1:10" ht="22.5" x14ac:dyDescent="0.25">
      <c r="A20" s="112" t="s">
        <v>221</v>
      </c>
      <c r="B20" s="112" t="s">
        <v>60</v>
      </c>
      <c r="C20" s="112" t="s">
        <v>222</v>
      </c>
      <c r="D20" s="118" t="s">
        <v>1134</v>
      </c>
      <c r="E20" s="119">
        <v>5.1315</v>
      </c>
      <c r="F20" s="140">
        <v>6922.39</v>
      </c>
      <c r="G20" s="112" t="s">
        <v>224</v>
      </c>
      <c r="H20" s="112" t="s">
        <v>225</v>
      </c>
      <c r="I20" s="112" t="s">
        <v>18</v>
      </c>
      <c r="J20" s="8" t="s">
        <v>25</v>
      </c>
    </row>
    <row r="21" spans="1:10" ht="22.5" x14ac:dyDescent="0.25">
      <c r="A21" s="112" t="s">
        <v>227</v>
      </c>
      <c r="B21" s="112" t="s">
        <v>60</v>
      </c>
      <c r="C21" s="112" t="s">
        <v>228</v>
      </c>
      <c r="D21" s="118" t="s">
        <v>1135</v>
      </c>
      <c r="E21" s="119">
        <v>6.19</v>
      </c>
      <c r="F21" s="140">
        <v>5571.37</v>
      </c>
      <c r="G21" s="112" t="s">
        <v>224</v>
      </c>
      <c r="H21" s="112" t="s">
        <v>230</v>
      </c>
      <c r="I21" s="112" t="s">
        <v>18</v>
      </c>
      <c r="J21" s="8" t="s">
        <v>25</v>
      </c>
    </row>
    <row r="22" spans="1:10" ht="22.5" x14ac:dyDescent="0.25">
      <c r="A22" s="112" t="s">
        <v>231</v>
      </c>
      <c r="B22" s="112" t="s">
        <v>60</v>
      </c>
      <c r="C22" s="112" t="s">
        <v>232</v>
      </c>
      <c r="D22" s="118" t="s">
        <v>1136</v>
      </c>
      <c r="E22" s="119">
        <v>5.1429999999999998</v>
      </c>
      <c r="F22" s="140">
        <v>44615.519999999997</v>
      </c>
      <c r="G22" s="112" t="s">
        <v>94</v>
      </c>
      <c r="H22" s="112" t="s">
        <v>234</v>
      </c>
      <c r="I22" s="112" t="s">
        <v>18</v>
      </c>
      <c r="J22" s="8" t="s">
        <v>25</v>
      </c>
    </row>
    <row r="23" spans="1:10" ht="22.5" x14ac:dyDescent="0.25">
      <c r="A23" s="112" t="s">
        <v>235</v>
      </c>
      <c r="B23" s="112" t="s">
        <v>60</v>
      </c>
      <c r="C23" s="112" t="s">
        <v>81</v>
      </c>
      <c r="D23" s="118" t="s">
        <v>1128</v>
      </c>
      <c r="E23" s="119">
        <v>5.2489999999999997</v>
      </c>
      <c r="F23" s="140">
        <v>12702.58</v>
      </c>
      <c r="G23" s="112" t="s">
        <v>101</v>
      </c>
      <c r="H23" s="112" t="s">
        <v>236</v>
      </c>
      <c r="I23" s="112" t="s">
        <v>18</v>
      </c>
      <c r="J23" s="8" t="s">
        <v>25</v>
      </c>
    </row>
    <row r="24" spans="1:10" ht="22.5" x14ac:dyDescent="0.25">
      <c r="A24" s="112" t="s">
        <v>237</v>
      </c>
      <c r="B24" s="112" t="s">
        <v>60</v>
      </c>
      <c r="C24" s="112" t="s">
        <v>109</v>
      </c>
      <c r="D24" s="118" t="s">
        <v>1137</v>
      </c>
      <c r="E24" s="119">
        <v>5.3479999999999999</v>
      </c>
      <c r="F24" s="140">
        <v>10696</v>
      </c>
      <c r="G24" s="112" t="s">
        <v>199</v>
      </c>
      <c r="H24" s="112" t="s">
        <v>239</v>
      </c>
      <c r="I24" s="112" t="s">
        <v>18</v>
      </c>
      <c r="J24" s="8" t="s">
        <v>25</v>
      </c>
    </row>
    <row r="25" spans="1:10" ht="22.5" x14ac:dyDescent="0.25">
      <c r="A25" s="112" t="s">
        <v>240</v>
      </c>
      <c r="B25" s="112" t="s">
        <v>60</v>
      </c>
      <c r="C25" s="112" t="s">
        <v>105</v>
      </c>
      <c r="D25" s="118" t="s">
        <v>1111</v>
      </c>
      <c r="E25" s="119">
        <v>6.016</v>
      </c>
      <c r="F25" s="140">
        <v>4211.2</v>
      </c>
      <c r="G25" s="112" t="s">
        <v>14</v>
      </c>
      <c r="H25" s="112" t="s">
        <v>241</v>
      </c>
      <c r="I25" s="112" t="s">
        <v>18</v>
      </c>
      <c r="J25" s="8" t="s">
        <v>25</v>
      </c>
    </row>
    <row r="26" spans="1:10" ht="22.5" x14ac:dyDescent="0.25">
      <c r="A26" s="112" t="s">
        <v>242</v>
      </c>
      <c r="B26" s="112" t="s">
        <v>60</v>
      </c>
      <c r="C26" s="112" t="s">
        <v>243</v>
      </c>
      <c r="D26" s="118" t="s">
        <v>1138</v>
      </c>
      <c r="E26" s="119">
        <v>5.1829999999999998</v>
      </c>
      <c r="F26" s="140">
        <v>4690.6099999999997</v>
      </c>
      <c r="G26" s="112" t="s">
        <v>111</v>
      </c>
      <c r="H26" s="112" t="s">
        <v>245</v>
      </c>
      <c r="I26" s="112" t="s">
        <v>18</v>
      </c>
      <c r="J26" s="8" t="s">
        <v>25</v>
      </c>
    </row>
    <row r="27" spans="1:10" ht="22.5" x14ac:dyDescent="0.25">
      <c r="A27" s="112" t="s">
        <v>246</v>
      </c>
      <c r="B27" s="112" t="s">
        <v>60</v>
      </c>
      <c r="C27" s="112" t="s">
        <v>247</v>
      </c>
      <c r="D27" s="118" t="s">
        <v>1139</v>
      </c>
      <c r="E27" s="119">
        <v>5.5019999999999998</v>
      </c>
      <c r="F27" s="140">
        <v>2695.98</v>
      </c>
      <c r="G27" s="112" t="s">
        <v>249</v>
      </c>
      <c r="H27" s="112" t="s">
        <v>250</v>
      </c>
      <c r="I27" s="112" t="s">
        <v>18</v>
      </c>
      <c r="J27" s="8" t="s">
        <v>25</v>
      </c>
    </row>
    <row r="28" spans="1:10" ht="22.5" x14ac:dyDescent="0.25">
      <c r="A28" s="112" t="s">
        <v>267</v>
      </c>
      <c r="B28" s="112" t="s">
        <v>60</v>
      </c>
      <c r="C28" s="112" t="s">
        <v>81</v>
      </c>
      <c r="D28" s="118" t="s">
        <v>1131</v>
      </c>
      <c r="E28" s="119">
        <v>5.2015000000000002</v>
      </c>
      <c r="F28" s="140">
        <v>9097.42</v>
      </c>
      <c r="G28" s="112" t="s">
        <v>268</v>
      </c>
      <c r="H28" s="112" t="s">
        <v>269</v>
      </c>
      <c r="I28" s="112" t="s">
        <v>18</v>
      </c>
      <c r="J28" s="8" t="s">
        <v>25</v>
      </c>
    </row>
    <row r="29" spans="1:10" ht="22.5" x14ac:dyDescent="0.25">
      <c r="A29" s="112" t="s">
        <v>299</v>
      </c>
      <c r="B29" s="112" t="s">
        <v>60</v>
      </c>
      <c r="C29" s="112" t="s">
        <v>243</v>
      </c>
      <c r="D29" s="118" t="s">
        <v>1148</v>
      </c>
      <c r="E29" s="119">
        <v>6.12</v>
      </c>
      <c r="F29" s="140">
        <v>734.4</v>
      </c>
      <c r="G29" s="112" t="s">
        <v>83</v>
      </c>
      <c r="H29" s="112" t="s">
        <v>301</v>
      </c>
      <c r="I29" s="112" t="s">
        <v>18</v>
      </c>
      <c r="J29" s="8" t="s">
        <v>25</v>
      </c>
    </row>
    <row r="30" spans="1:10" ht="22.5" x14ac:dyDescent="0.25">
      <c r="A30" s="112" t="s">
        <v>302</v>
      </c>
      <c r="B30" s="112" t="s">
        <v>60</v>
      </c>
      <c r="C30" s="112" t="s">
        <v>118</v>
      </c>
      <c r="D30" s="118" t="s">
        <v>1149</v>
      </c>
      <c r="E30" s="119">
        <v>5.3550000000000004</v>
      </c>
      <c r="F30" s="140">
        <v>5221.12</v>
      </c>
      <c r="G30" s="112" t="s">
        <v>83</v>
      </c>
      <c r="H30" s="112" t="s">
        <v>304</v>
      </c>
      <c r="I30" s="112" t="s">
        <v>18</v>
      </c>
      <c r="J30" s="8" t="s">
        <v>25</v>
      </c>
    </row>
    <row r="31" spans="1:10" ht="22.5" x14ac:dyDescent="0.25">
      <c r="A31" s="112" t="s">
        <v>305</v>
      </c>
      <c r="B31" s="112" t="s">
        <v>60</v>
      </c>
      <c r="C31" s="112" t="s">
        <v>306</v>
      </c>
      <c r="D31" s="118" t="s">
        <v>1150</v>
      </c>
      <c r="E31" s="119">
        <v>5.3414999999999999</v>
      </c>
      <c r="F31" s="140">
        <v>13700.94</v>
      </c>
      <c r="G31" s="112" t="s">
        <v>83</v>
      </c>
      <c r="H31" s="112" t="s">
        <v>308</v>
      </c>
      <c r="I31" s="112" t="s">
        <v>18</v>
      </c>
      <c r="J31" s="8" t="s">
        <v>25</v>
      </c>
    </row>
    <row r="32" spans="1:10" ht="22.5" x14ac:dyDescent="0.25">
      <c r="A32" s="112" t="s">
        <v>329</v>
      </c>
      <c r="B32" s="112" t="s">
        <v>60</v>
      </c>
      <c r="C32" s="112" t="s">
        <v>34</v>
      </c>
      <c r="D32" s="118" t="s">
        <v>1154</v>
      </c>
      <c r="E32" s="119">
        <v>5.3414999999999999</v>
      </c>
      <c r="F32" s="140">
        <v>69546.33</v>
      </c>
      <c r="G32" s="112" t="s">
        <v>83</v>
      </c>
      <c r="H32" s="112" t="s">
        <v>331</v>
      </c>
      <c r="I32" s="112" t="s">
        <v>18</v>
      </c>
      <c r="J32" s="8" t="s">
        <v>25</v>
      </c>
    </row>
    <row r="33" spans="1:10" ht="22.5" x14ac:dyDescent="0.25">
      <c r="A33" s="112" t="s">
        <v>332</v>
      </c>
      <c r="B33" s="112" t="s">
        <v>60</v>
      </c>
      <c r="C33" s="112" t="s">
        <v>87</v>
      </c>
      <c r="D33" s="118" t="s">
        <v>1155</v>
      </c>
      <c r="E33" s="119">
        <v>5.3550000000000004</v>
      </c>
      <c r="F33" s="140">
        <v>21312.9</v>
      </c>
      <c r="G33" s="112" t="s">
        <v>83</v>
      </c>
      <c r="H33" s="112" t="s">
        <v>334</v>
      </c>
      <c r="I33" s="112" t="s">
        <v>18</v>
      </c>
      <c r="J33" s="8" t="s">
        <v>25</v>
      </c>
    </row>
    <row r="34" spans="1:10" ht="22.5" x14ac:dyDescent="0.25">
      <c r="A34" s="112" t="s">
        <v>335</v>
      </c>
      <c r="B34" s="112" t="s">
        <v>60</v>
      </c>
      <c r="C34" s="112" t="s">
        <v>109</v>
      </c>
      <c r="D34" s="118" t="s">
        <v>1156</v>
      </c>
      <c r="E34" s="119">
        <v>5.8079999999999998</v>
      </c>
      <c r="F34" s="140">
        <v>34848</v>
      </c>
      <c r="G34" s="112" t="s">
        <v>83</v>
      </c>
      <c r="H34" s="112" t="s">
        <v>337</v>
      </c>
      <c r="I34" s="112" t="s">
        <v>18</v>
      </c>
      <c r="J34" s="8" t="s">
        <v>25</v>
      </c>
    </row>
    <row r="35" spans="1:10" ht="22.5" x14ac:dyDescent="0.25">
      <c r="A35" s="112" t="s">
        <v>338</v>
      </c>
      <c r="B35" s="112" t="s">
        <v>60</v>
      </c>
      <c r="C35" s="112" t="s">
        <v>68</v>
      </c>
      <c r="D35" s="118" t="s">
        <v>1117</v>
      </c>
      <c r="E35" s="119">
        <v>5.3414999999999999</v>
      </c>
      <c r="F35" s="140">
        <v>9828.36</v>
      </c>
      <c r="G35" s="112" t="s">
        <v>83</v>
      </c>
      <c r="H35" s="112" t="s">
        <v>339</v>
      </c>
      <c r="I35" s="112" t="s">
        <v>18</v>
      </c>
      <c r="J35" s="8" t="s">
        <v>25</v>
      </c>
    </row>
    <row r="36" spans="1:10" ht="22.5" x14ac:dyDescent="0.25">
      <c r="A36" s="112" t="s">
        <v>340</v>
      </c>
      <c r="B36" s="112" t="s">
        <v>60</v>
      </c>
      <c r="C36" s="112" t="s">
        <v>232</v>
      </c>
      <c r="D36" s="118" t="s">
        <v>1157</v>
      </c>
      <c r="E36" s="119">
        <v>5.3419999999999996</v>
      </c>
      <c r="F36" s="140">
        <v>11896.63</v>
      </c>
      <c r="G36" s="112" t="s">
        <v>135</v>
      </c>
      <c r="H36" s="112" t="s">
        <v>342</v>
      </c>
      <c r="I36" s="112" t="s">
        <v>18</v>
      </c>
      <c r="J36" s="8" t="s">
        <v>25</v>
      </c>
    </row>
    <row r="37" spans="1:10" ht="22.5" x14ac:dyDescent="0.25">
      <c r="A37" s="112" t="s">
        <v>343</v>
      </c>
      <c r="B37" s="112" t="s">
        <v>60</v>
      </c>
      <c r="C37" s="112" t="s">
        <v>81</v>
      </c>
      <c r="D37" s="118" t="s">
        <v>1158</v>
      </c>
      <c r="E37" s="119">
        <v>5.2249999999999996</v>
      </c>
      <c r="F37" s="140">
        <v>9431.1200000000008</v>
      </c>
      <c r="G37" s="112" t="s">
        <v>64</v>
      </c>
      <c r="H37" s="112" t="s">
        <v>345</v>
      </c>
      <c r="I37" s="112" t="s">
        <v>18</v>
      </c>
      <c r="J37" s="8" t="s">
        <v>25</v>
      </c>
    </row>
    <row r="38" spans="1:10" ht="22.5" x14ac:dyDescent="0.25">
      <c r="A38" s="112" t="s">
        <v>399</v>
      </c>
      <c r="B38" s="112" t="s">
        <v>60</v>
      </c>
      <c r="C38" s="112" t="s">
        <v>243</v>
      </c>
      <c r="D38" s="118" t="s">
        <v>1167</v>
      </c>
      <c r="E38" s="119">
        <v>5.6429999999999998</v>
      </c>
      <c r="F38" s="140">
        <v>4596.22</v>
      </c>
      <c r="G38" s="112" t="s">
        <v>135</v>
      </c>
      <c r="H38" s="112" t="s">
        <v>401</v>
      </c>
      <c r="I38" s="112" t="s">
        <v>18</v>
      </c>
      <c r="J38" s="8" t="s">
        <v>25</v>
      </c>
    </row>
    <row r="39" spans="1:10" ht="22.5" x14ac:dyDescent="0.25">
      <c r="A39" s="112" t="s">
        <v>402</v>
      </c>
      <c r="B39" s="112" t="s">
        <v>60</v>
      </c>
      <c r="C39" s="112" t="s">
        <v>403</v>
      </c>
      <c r="D39" s="118" t="s">
        <v>1162</v>
      </c>
      <c r="E39" s="119">
        <v>5.3419999999999996</v>
      </c>
      <c r="F39" s="140">
        <v>4674.25</v>
      </c>
      <c r="G39" s="112" t="s">
        <v>135</v>
      </c>
      <c r="H39" s="112" t="s">
        <v>404</v>
      </c>
      <c r="I39" s="112" t="s">
        <v>18</v>
      </c>
      <c r="J39" s="8" t="s">
        <v>25</v>
      </c>
    </row>
    <row r="40" spans="1:10" ht="22.5" x14ac:dyDescent="0.25">
      <c r="A40" s="112" t="s">
        <v>405</v>
      </c>
      <c r="B40" s="112" t="s">
        <v>60</v>
      </c>
      <c r="C40" s="112" t="s">
        <v>81</v>
      </c>
      <c r="D40" s="118" t="s">
        <v>1128</v>
      </c>
      <c r="E40" s="119">
        <v>5.6755000000000004</v>
      </c>
      <c r="F40" s="140">
        <v>13734.71</v>
      </c>
      <c r="G40" s="112" t="s">
        <v>74</v>
      </c>
      <c r="H40" s="112" t="s">
        <v>406</v>
      </c>
      <c r="I40" s="112" t="s">
        <v>18</v>
      </c>
      <c r="J40" s="8" t="s">
        <v>25</v>
      </c>
    </row>
    <row r="41" spans="1:10" ht="22.5" x14ac:dyDescent="0.25">
      <c r="A41" s="112" t="s">
        <v>407</v>
      </c>
      <c r="B41" s="112" t="s">
        <v>60</v>
      </c>
      <c r="C41" s="112" t="s">
        <v>34</v>
      </c>
      <c r="D41" s="118" t="s">
        <v>1168</v>
      </c>
      <c r="E41" s="119">
        <v>5.6755000000000004</v>
      </c>
      <c r="F41" s="140">
        <v>49660.62</v>
      </c>
      <c r="G41" s="112" t="s">
        <v>74</v>
      </c>
      <c r="H41" s="112" t="s">
        <v>409</v>
      </c>
      <c r="I41" s="112" t="s">
        <v>18</v>
      </c>
      <c r="J41" s="8" t="s">
        <v>25</v>
      </c>
    </row>
    <row r="42" spans="1:10" ht="22.5" x14ac:dyDescent="0.25">
      <c r="A42" s="112" t="s">
        <v>410</v>
      </c>
      <c r="B42" s="112" t="s">
        <v>60</v>
      </c>
      <c r="C42" s="112" t="s">
        <v>81</v>
      </c>
      <c r="D42" s="118" t="s">
        <v>1158</v>
      </c>
      <c r="E42" s="119">
        <v>5.3419999999999996</v>
      </c>
      <c r="F42" s="140">
        <v>9642.31</v>
      </c>
      <c r="G42" s="112" t="s">
        <v>135</v>
      </c>
      <c r="H42" s="112" t="s">
        <v>411</v>
      </c>
      <c r="I42" s="112" t="s">
        <v>18</v>
      </c>
      <c r="J42" s="8" t="s">
        <v>25</v>
      </c>
    </row>
    <row r="43" spans="1:10" ht="22.5" x14ac:dyDescent="0.25">
      <c r="A43" s="112" t="s">
        <v>412</v>
      </c>
      <c r="B43" s="112" t="s">
        <v>60</v>
      </c>
      <c r="C43" s="112" t="s">
        <v>413</v>
      </c>
      <c r="D43" s="118" t="s">
        <v>1169</v>
      </c>
      <c r="E43" s="119">
        <v>5.1379999999999999</v>
      </c>
      <c r="F43" s="140">
        <v>2055.1999999999998</v>
      </c>
      <c r="G43" s="112" t="s">
        <v>126</v>
      </c>
      <c r="H43" s="112" t="s">
        <v>415</v>
      </c>
      <c r="I43" s="112" t="s">
        <v>18</v>
      </c>
      <c r="J43" s="8" t="s">
        <v>25</v>
      </c>
    </row>
    <row r="44" spans="1:10" ht="22.5" x14ac:dyDescent="0.25">
      <c r="A44" s="112" t="s">
        <v>416</v>
      </c>
      <c r="B44" s="112" t="s">
        <v>60</v>
      </c>
      <c r="C44" s="112" t="s">
        <v>417</v>
      </c>
      <c r="D44" s="118" t="s">
        <v>1170</v>
      </c>
      <c r="E44" s="119">
        <v>5.3419999999999996</v>
      </c>
      <c r="F44" s="140">
        <v>4006.5</v>
      </c>
      <c r="G44" s="112" t="s">
        <v>135</v>
      </c>
      <c r="H44" s="112" t="s">
        <v>419</v>
      </c>
      <c r="I44" s="112" t="s">
        <v>18</v>
      </c>
      <c r="J44" s="8" t="s">
        <v>25</v>
      </c>
    </row>
    <row r="45" spans="1:10" ht="22.5" x14ac:dyDescent="0.25">
      <c r="A45" s="112" t="s">
        <v>420</v>
      </c>
      <c r="B45" s="112" t="s">
        <v>60</v>
      </c>
      <c r="C45" s="112" t="s">
        <v>109</v>
      </c>
      <c r="D45" s="118" t="s">
        <v>1171</v>
      </c>
      <c r="E45" s="119">
        <v>5.65</v>
      </c>
      <c r="F45" s="140">
        <v>22600</v>
      </c>
      <c r="G45" s="112" t="s">
        <v>135</v>
      </c>
      <c r="H45" s="112" t="s">
        <v>422</v>
      </c>
      <c r="I45" s="112" t="s">
        <v>18</v>
      </c>
      <c r="J45" s="8" t="s">
        <v>25</v>
      </c>
    </row>
    <row r="46" spans="1:10" ht="22.5" x14ac:dyDescent="0.25">
      <c r="A46" s="112" t="s">
        <v>423</v>
      </c>
      <c r="B46" s="112" t="s">
        <v>60</v>
      </c>
      <c r="C46" s="112" t="s">
        <v>232</v>
      </c>
      <c r="D46" s="118" t="s">
        <v>1172</v>
      </c>
      <c r="E46" s="119">
        <v>5.3419999999999996</v>
      </c>
      <c r="F46" s="140">
        <v>30609.66</v>
      </c>
      <c r="G46" s="112" t="s">
        <v>135</v>
      </c>
      <c r="H46" s="112" t="s">
        <v>425</v>
      </c>
      <c r="I46" s="112" t="s">
        <v>18</v>
      </c>
      <c r="J46" s="8" t="s">
        <v>25</v>
      </c>
    </row>
    <row r="47" spans="1:10" ht="22.5" x14ac:dyDescent="0.25">
      <c r="A47" s="112" t="s">
        <v>426</v>
      </c>
      <c r="B47" s="112" t="s">
        <v>60</v>
      </c>
      <c r="C47" s="112" t="s">
        <v>243</v>
      </c>
      <c r="D47" s="118" t="s">
        <v>1173</v>
      </c>
      <c r="E47" s="119">
        <v>5.569</v>
      </c>
      <c r="F47" s="140">
        <v>4343.82</v>
      </c>
      <c r="G47" s="112" t="s">
        <v>135</v>
      </c>
      <c r="H47" s="112" t="s">
        <v>428</v>
      </c>
      <c r="I47" s="112" t="s">
        <v>18</v>
      </c>
      <c r="J47" s="8" t="s">
        <v>25</v>
      </c>
    </row>
    <row r="48" spans="1:10" ht="22.5" x14ac:dyDescent="0.25">
      <c r="A48" s="112" t="s">
        <v>429</v>
      </c>
      <c r="B48" s="112" t="s">
        <v>60</v>
      </c>
      <c r="C48" s="112" t="s">
        <v>109</v>
      </c>
      <c r="D48" s="118" t="s">
        <v>1174</v>
      </c>
      <c r="E48" s="119">
        <v>5.5750000000000002</v>
      </c>
      <c r="F48" s="140">
        <v>77994.25</v>
      </c>
      <c r="G48" s="112" t="s">
        <v>431</v>
      </c>
      <c r="H48" s="112" t="s">
        <v>432</v>
      </c>
      <c r="I48" s="112" t="s">
        <v>18</v>
      </c>
      <c r="J48" s="8" t="s">
        <v>25</v>
      </c>
    </row>
    <row r="49" spans="1:10" ht="22.5" x14ac:dyDescent="0.25">
      <c r="A49" s="112" t="s">
        <v>433</v>
      </c>
      <c r="B49" s="112" t="s">
        <v>60</v>
      </c>
      <c r="C49" s="112" t="s">
        <v>143</v>
      </c>
      <c r="D49" s="118" t="s">
        <v>1175</v>
      </c>
      <c r="E49" s="119">
        <v>5.1550000000000002</v>
      </c>
      <c r="F49" s="140">
        <v>4252.87</v>
      </c>
      <c r="G49" s="112" t="s">
        <v>435</v>
      </c>
      <c r="H49" s="112" t="s">
        <v>436</v>
      </c>
      <c r="I49" s="112" t="s">
        <v>18</v>
      </c>
      <c r="J49" s="8" t="s">
        <v>25</v>
      </c>
    </row>
    <row r="50" spans="1:10" ht="22.5" x14ac:dyDescent="0.25">
      <c r="A50" s="112" t="s">
        <v>438</v>
      </c>
      <c r="B50" s="112" t="s">
        <v>60</v>
      </c>
      <c r="C50" s="112" t="s">
        <v>34</v>
      </c>
      <c r="D50" s="118" t="s">
        <v>1176</v>
      </c>
      <c r="E50" s="119">
        <v>5.21</v>
      </c>
      <c r="F50" s="140">
        <v>57635.62</v>
      </c>
      <c r="G50" s="112" t="s">
        <v>431</v>
      </c>
      <c r="H50" s="112" t="s">
        <v>440</v>
      </c>
      <c r="I50" s="112" t="s">
        <v>18</v>
      </c>
      <c r="J50" s="8" t="s">
        <v>25</v>
      </c>
    </row>
    <row r="51" spans="1:10" ht="22.5" x14ac:dyDescent="0.25">
      <c r="A51" s="112" t="s">
        <v>441</v>
      </c>
      <c r="B51" s="112" t="s">
        <v>60</v>
      </c>
      <c r="C51" s="112" t="s">
        <v>260</v>
      </c>
      <c r="D51" s="118" t="s">
        <v>1177</v>
      </c>
      <c r="E51" s="119">
        <v>5.1550000000000002</v>
      </c>
      <c r="F51" s="140">
        <v>18207.46</v>
      </c>
      <c r="G51" s="112" t="s">
        <v>435</v>
      </c>
      <c r="H51" s="112" t="s">
        <v>443</v>
      </c>
      <c r="I51" s="112" t="s">
        <v>18</v>
      </c>
      <c r="J51" s="8" t="s">
        <v>25</v>
      </c>
    </row>
    <row r="52" spans="1:10" ht="22.5" x14ac:dyDescent="0.25">
      <c r="A52" s="112" t="s">
        <v>444</v>
      </c>
      <c r="B52" s="112" t="s">
        <v>60</v>
      </c>
      <c r="C52" s="112" t="s">
        <v>124</v>
      </c>
      <c r="D52" s="118" t="s">
        <v>1178</v>
      </c>
      <c r="E52" s="119">
        <v>5.2690000000000001</v>
      </c>
      <c r="F52" s="140">
        <v>13435.95</v>
      </c>
      <c r="G52" s="112" t="s">
        <v>135</v>
      </c>
      <c r="H52" s="112" t="s">
        <v>446</v>
      </c>
      <c r="I52" s="112" t="s">
        <v>18</v>
      </c>
      <c r="J52" s="8" t="s">
        <v>25</v>
      </c>
    </row>
    <row r="53" spans="1:10" ht="22.5" x14ac:dyDescent="0.25">
      <c r="A53" s="112" t="s">
        <v>447</v>
      </c>
      <c r="B53" s="112" t="s">
        <v>60</v>
      </c>
      <c r="C53" s="112" t="s">
        <v>34</v>
      </c>
      <c r="D53" s="118" t="s">
        <v>1179</v>
      </c>
      <c r="E53" s="119">
        <v>5.2690000000000001</v>
      </c>
      <c r="F53" s="140">
        <v>81840.740000000005</v>
      </c>
      <c r="G53" s="112" t="s">
        <v>135</v>
      </c>
      <c r="H53" s="112" t="s">
        <v>449</v>
      </c>
      <c r="I53" s="112" t="s">
        <v>18</v>
      </c>
      <c r="J53" s="8" t="s">
        <v>25</v>
      </c>
    </row>
    <row r="54" spans="1:10" x14ac:dyDescent="0.25">
      <c r="A54" s="118" t="s">
        <v>450</v>
      </c>
      <c r="B54" s="118" t="s">
        <v>147</v>
      </c>
      <c r="C54" s="112" t="s">
        <v>109</v>
      </c>
      <c r="D54" s="118" t="s">
        <v>1180</v>
      </c>
      <c r="E54" s="10">
        <v>5.718</v>
      </c>
      <c r="F54" s="139">
        <v>110471.76</v>
      </c>
      <c r="G54" s="118" t="s">
        <v>149</v>
      </c>
      <c r="H54" s="118" t="s">
        <v>452</v>
      </c>
      <c r="I54" s="118" t="s">
        <v>8</v>
      </c>
      <c r="J54" s="8" t="s">
        <v>25</v>
      </c>
    </row>
    <row r="55" spans="1:10" ht="22.5" x14ac:dyDescent="0.25">
      <c r="A55" s="112" t="s">
        <v>453</v>
      </c>
      <c r="B55" s="112" t="s">
        <v>60</v>
      </c>
      <c r="C55" s="112" t="s">
        <v>105</v>
      </c>
      <c r="D55" s="118" t="s">
        <v>1181</v>
      </c>
      <c r="E55" s="119">
        <v>6.4740000000000002</v>
      </c>
      <c r="F55" s="140">
        <v>13595.4</v>
      </c>
      <c r="G55" s="112" t="s">
        <v>135</v>
      </c>
      <c r="H55" s="112" t="s">
        <v>428</v>
      </c>
      <c r="I55" s="112" t="s">
        <v>18</v>
      </c>
      <c r="J55" s="8" t="s">
        <v>25</v>
      </c>
    </row>
    <row r="56" spans="1:10" ht="22.5" x14ac:dyDescent="0.25">
      <c r="A56" s="112" t="s">
        <v>455</v>
      </c>
      <c r="B56" s="112" t="s">
        <v>60</v>
      </c>
      <c r="C56" s="112" t="s">
        <v>456</v>
      </c>
      <c r="D56" s="118" t="s">
        <v>1182</v>
      </c>
      <c r="E56" s="119">
        <v>5.3179999999999996</v>
      </c>
      <c r="F56" s="140">
        <v>34620.18</v>
      </c>
      <c r="G56" s="112" t="s">
        <v>120</v>
      </c>
      <c r="H56" s="112" t="s">
        <v>458</v>
      </c>
      <c r="I56" s="112" t="s">
        <v>18</v>
      </c>
      <c r="J56" s="8" t="s">
        <v>25</v>
      </c>
    </row>
    <row r="57" spans="1:10" ht="22.5" x14ac:dyDescent="0.25">
      <c r="A57" s="112" t="s">
        <v>459</v>
      </c>
      <c r="B57" s="112" t="s">
        <v>60</v>
      </c>
      <c r="C57" s="112" t="s">
        <v>232</v>
      </c>
      <c r="D57" s="118" t="s">
        <v>1183</v>
      </c>
      <c r="E57" s="119">
        <v>5.2069999999999999</v>
      </c>
      <c r="F57" s="140">
        <v>15959.45</v>
      </c>
      <c r="G57" s="112" t="s">
        <v>14</v>
      </c>
      <c r="H57" s="112" t="s">
        <v>461</v>
      </c>
      <c r="I57" s="112" t="s">
        <v>18</v>
      </c>
      <c r="J57" s="8" t="s">
        <v>25</v>
      </c>
    </row>
    <row r="58" spans="1:10" ht="22.5" x14ac:dyDescent="0.25">
      <c r="A58" s="112" t="s">
        <v>462</v>
      </c>
      <c r="B58" s="112" t="s">
        <v>60</v>
      </c>
      <c r="C58" s="112" t="s">
        <v>81</v>
      </c>
      <c r="D58" s="118" t="s">
        <v>1128</v>
      </c>
      <c r="E58" s="119">
        <v>5.2069999999999999</v>
      </c>
      <c r="F58" s="140">
        <v>12600.94</v>
      </c>
      <c r="G58" s="112" t="s">
        <v>14</v>
      </c>
      <c r="H58" s="112" t="s">
        <v>463</v>
      </c>
      <c r="I58" s="112" t="s">
        <v>18</v>
      </c>
      <c r="J58" s="8" t="s">
        <v>25</v>
      </c>
    </row>
    <row r="59" spans="1:10" ht="22.5" x14ac:dyDescent="0.25">
      <c r="A59" s="112" t="s">
        <v>464</v>
      </c>
      <c r="B59" s="112" t="s">
        <v>60</v>
      </c>
      <c r="C59" s="112" t="s">
        <v>465</v>
      </c>
      <c r="D59" s="118" t="s">
        <v>1184</v>
      </c>
      <c r="E59" s="119">
        <v>5.0529999999999999</v>
      </c>
      <c r="F59" s="140">
        <v>5047.9399999999996</v>
      </c>
      <c r="G59" s="112" t="s">
        <v>467</v>
      </c>
      <c r="H59" s="112" t="s">
        <v>468</v>
      </c>
      <c r="I59" s="112" t="s">
        <v>18</v>
      </c>
      <c r="J59" s="8" t="s">
        <v>25</v>
      </c>
    </row>
    <row r="60" spans="1:10" ht="22.5" x14ac:dyDescent="0.25">
      <c r="A60" s="112" t="s">
        <v>469</v>
      </c>
      <c r="B60" s="112" t="s">
        <v>60</v>
      </c>
      <c r="C60" s="112" t="s">
        <v>470</v>
      </c>
      <c r="D60" s="118" t="s">
        <v>1185</v>
      </c>
      <c r="E60" s="119">
        <v>5.1379999999999999</v>
      </c>
      <c r="F60" s="140">
        <v>22915.48</v>
      </c>
      <c r="G60" s="112" t="s">
        <v>126</v>
      </c>
      <c r="H60" s="112" t="s">
        <v>472</v>
      </c>
      <c r="I60" s="112" t="s">
        <v>18</v>
      </c>
      <c r="J60" s="8" t="s">
        <v>25</v>
      </c>
    </row>
    <row r="61" spans="1:10" ht="22.5" x14ac:dyDescent="0.25">
      <c r="A61" s="112" t="s">
        <v>512</v>
      </c>
      <c r="B61" s="112" t="s">
        <v>60</v>
      </c>
      <c r="C61" s="112" t="s">
        <v>34</v>
      </c>
      <c r="D61" s="118" t="s">
        <v>1193</v>
      </c>
      <c r="E61" s="119">
        <v>4.7229999999999999</v>
      </c>
      <c r="F61" s="140">
        <v>86761.51</v>
      </c>
      <c r="G61" s="112" t="s">
        <v>514</v>
      </c>
      <c r="H61" s="112" t="s">
        <v>515</v>
      </c>
      <c r="I61" s="112" t="s">
        <v>18</v>
      </c>
      <c r="J61" s="8" t="s">
        <v>25</v>
      </c>
    </row>
    <row r="62" spans="1:10" ht="22.5" x14ac:dyDescent="0.25">
      <c r="A62" s="112" t="s">
        <v>517</v>
      </c>
      <c r="B62" s="112" t="s">
        <v>60</v>
      </c>
      <c r="C62" s="112" t="s">
        <v>232</v>
      </c>
      <c r="D62" s="118" t="s">
        <v>1194</v>
      </c>
      <c r="E62" s="119">
        <v>4.7725</v>
      </c>
      <c r="F62" s="140">
        <v>32333.68</v>
      </c>
      <c r="G62" s="112" t="s">
        <v>195</v>
      </c>
      <c r="H62" s="112" t="s">
        <v>519</v>
      </c>
      <c r="I62" s="112" t="s">
        <v>18</v>
      </c>
      <c r="J62" s="8" t="s">
        <v>25</v>
      </c>
    </row>
    <row r="63" spans="1:10" ht="22.5" x14ac:dyDescent="0.25">
      <c r="A63" s="112" t="s">
        <v>520</v>
      </c>
      <c r="B63" s="112" t="s">
        <v>60</v>
      </c>
      <c r="C63" s="112" t="s">
        <v>109</v>
      </c>
      <c r="D63" s="118" t="s">
        <v>1195</v>
      </c>
      <c r="E63" s="119">
        <v>5.0640000000000001</v>
      </c>
      <c r="F63" s="140">
        <v>66135.839999999997</v>
      </c>
      <c r="G63" s="112" t="s">
        <v>514</v>
      </c>
      <c r="H63" s="112" t="s">
        <v>522</v>
      </c>
      <c r="I63" s="112" t="s">
        <v>18</v>
      </c>
      <c r="J63" s="8" t="s">
        <v>25</v>
      </c>
    </row>
    <row r="64" spans="1:10" ht="22.5" x14ac:dyDescent="0.25">
      <c r="A64" s="112" t="s">
        <v>523</v>
      </c>
      <c r="B64" s="112" t="s">
        <v>60</v>
      </c>
      <c r="C64" s="112" t="s">
        <v>81</v>
      </c>
      <c r="D64" s="118" t="s">
        <v>1196</v>
      </c>
      <c r="E64" s="119">
        <v>4.8070000000000004</v>
      </c>
      <c r="F64" s="140">
        <v>31336.83</v>
      </c>
      <c r="G64" s="112" t="s">
        <v>195</v>
      </c>
      <c r="H64" s="112" t="s">
        <v>525</v>
      </c>
      <c r="I64" s="112" t="s">
        <v>18</v>
      </c>
      <c r="J64" s="8" t="s">
        <v>25</v>
      </c>
    </row>
    <row r="65" spans="1:10" ht="22.5" x14ac:dyDescent="0.25">
      <c r="A65" s="112" t="s">
        <v>526</v>
      </c>
      <c r="B65" s="112" t="s">
        <v>60</v>
      </c>
      <c r="C65" s="112" t="s">
        <v>527</v>
      </c>
      <c r="D65" s="118" t="s">
        <v>1197</v>
      </c>
      <c r="E65" s="119">
        <v>4.7229999999999999</v>
      </c>
      <c r="F65" s="140">
        <v>9564.07</v>
      </c>
      <c r="G65" s="112" t="s">
        <v>514</v>
      </c>
      <c r="H65" s="112" t="s">
        <v>529</v>
      </c>
      <c r="I65" s="112" t="s">
        <v>18</v>
      </c>
      <c r="J65" s="8" t="s">
        <v>25</v>
      </c>
    </row>
    <row r="66" spans="1:10" ht="22.5" x14ac:dyDescent="0.25">
      <c r="A66" s="112" t="s">
        <v>530</v>
      </c>
      <c r="B66" s="112" t="s">
        <v>60</v>
      </c>
      <c r="C66" s="112" t="s">
        <v>531</v>
      </c>
      <c r="D66" s="118" t="s">
        <v>1198</v>
      </c>
      <c r="E66" s="119">
        <v>4.8540000000000001</v>
      </c>
      <c r="F66" s="140">
        <v>1893.06</v>
      </c>
      <c r="G66" s="112" t="s">
        <v>328</v>
      </c>
      <c r="H66" s="112" t="s">
        <v>533</v>
      </c>
      <c r="I66" s="112" t="s">
        <v>18</v>
      </c>
      <c r="J66" s="8" t="s">
        <v>25</v>
      </c>
    </row>
    <row r="67" spans="1:10" ht="22.5" x14ac:dyDescent="0.25">
      <c r="A67" s="112" t="s">
        <v>535</v>
      </c>
      <c r="B67" s="112" t="s">
        <v>60</v>
      </c>
      <c r="C67" s="112" t="s">
        <v>470</v>
      </c>
      <c r="D67" s="118" t="s">
        <v>1116</v>
      </c>
      <c r="E67" s="119">
        <v>4.7229999999999999</v>
      </c>
      <c r="F67" s="140">
        <v>13484.16</v>
      </c>
      <c r="G67" s="112" t="s">
        <v>514</v>
      </c>
      <c r="H67" s="112" t="s">
        <v>536</v>
      </c>
      <c r="I67" s="112" t="s">
        <v>18</v>
      </c>
      <c r="J67" s="8" t="s">
        <v>25</v>
      </c>
    </row>
    <row r="68" spans="1:10" x14ac:dyDescent="0.25">
      <c r="A68" s="118" t="s">
        <v>537</v>
      </c>
      <c r="B68" s="118" t="s">
        <v>147</v>
      </c>
      <c r="C68" s="112" t="s">
        <v>81</v>
      </c>
      <c r="D68" s="118" t="s">
        <v>1199</v>
      </c>
      <c r="E68" s="10">
        <v>4.8070000000000004</v>
      </c>
      <c r="F68" s="139">
        <v>22929.39</v>
      </c>
      <c r="G68" s="118" t="s">
        <v>539</v>
      </c>
      <c r="H68" s="118" t="s">
        <v>540</v>
      </c>
      <c r="I68" s="118" t="s">
        <v>8</v>
      </c>
      <c r="J68" s="8" t="s">
        <v>25</v>
      </c>
    </row>
    <row r="69" spans="1:10" ht="22.5" x14ac:dyDescent="0.25">
      <c r="A69" s="112" t="s">
        <v>542</v>
      </c>
      <c r="B69" s="112" t="s">
        <v>60</v>
      </c>
      <c r="C69" s="112" t="s">
        <v>260</v>
      </c>
      <c r="D69" s="118" t="s">
        <v>1200</v>
      </c>
      <c r="E69" s="119">
        <v>4.7725</v>
      </c>
      <c r="F69" s="140">
        <v>2982.81</v>
      </c>
      <c r="G69" s="112" t="s">
        <v>195</v>
      </c>
      <c r="H69" s="112" t="s">
        <v>544</v>
      </c>
      <c r="I69" s="112" t="s">
        <v>18</v>
      </c>
      <c r="J69" s="8" t="s">
        <v>25</v>
      </c>
    </row>
    <row r="70" spans="1:10" ht="22.5" x14ac:dyDescent="0.25">
      <c r="A70" s="112" t="s">
        <v>545</v>
      </c>
      <c r="B70" s="112" t="s">
        <v>60</v>
      </c>
      <c r="C70" s="112" t="s">
        <v>109</v>
      </c>
      <c r="D70" s="118" t="s">
        <v>1201</v>
      </c>
      <c r="E70" s="119">
        <v>5.0149999999999997</v>
      </c>
      <c r="F70" s="140">
        <v>40571.35</v>
      </c>
      <c r="G70" s="112" t="s">
        <v>197</v>
      </c>
      <c r="H70" s="112" t="s">
        <v>547</v>
      </c>
      <c r="I70" s="112" t="s">
        <v>18</v>
      </c>
      <c r="J70" s="8" t="s">
        <v>25</v>
      </c>
    </row>
    <row r="71" spans="1:10" ht="22.5" x14ac:dyDescent="0.25">
      <c r="A71" s="112" t="s">
        <v>549</v>
      </c>
      <c r="B71" s="112" t="s">
        <v>60</v>
      </c>
      <c r="C71" s="112" t="s">
        <v>105</v>
      </c>
      <c r="D71" s="118" t="s">
        <v>1202</v>
      </c>
      <c r="E71" s="119">
        <v>6.2910000000000004</v>
      </c>
      <c r="F71" s="140">
        <v>10065.969999999999</v>
      </c>
      <c r="G71" s="112" t="s">
        <v>551</v>
      </c>
      <c r="H71" s="112" t="s">
        <v>552</v>
      </c>
      <c r="I71" s="112" t="s">
        <v>18</v>
      </c>
      <c r="J71" s="8" t="s">
        <v>25</v>
      </c>
    </row>
    <row r="72" spans="1:10" ht="22.5" x14ac:dyDescent="0.25">
      <c r="A72" s="112" t="s">
        <v>554</v>
      </c>
      <c r="B72" s="112" t="s">
        <v>60</v>
      </c>
      <c r="C72" s="112" t="s">
        <v>222</v>
      </c>
      <c r="D72" s="118" t="s">
        <v>1203</v>
      </c>
      <c r="E72" s="119">
        <v>4.8070000000000004</v>
      </c>
      <c r="F72" s="140">
        <v>4081.14</v>
      </c>
      <c r="G72" s="112" t="s">
        <v>195</v>
      </c>
      <c r="H72" s="112" t="s">
        <v>556</v>
      </c>
      <c r="I72" s="112" t="s">
        <v>18</v>
      </c>
      <c r="J72" s="8" t="s">
        <v>25</v>
      </c>
    </row>
    <row r="73" spans="1:10" ht="22.5" x14ac:dyDescent="0.25">
      <c r="A73" s="112" t="s">
        <v>557</v>
      </c>
      <c r="B73" s="112" t="s">
        <v>60</v>
      </c>
      <c r="C73" s="112" t="s">
        <v>243</v>
      </c>
      <c r="D73" s="118" t="s">
        <v>1204</v>
      </c>
      <c r="E73" s="119">
        <v>5.1531000000000002</v>
      </c>
      <c r="F73" s="140">
        <v>7281.33</v>
      </c>
      <c r="G73" s="112" t="s">
        <v>195</v>
      </c>
      <c r="H73" s="112" t="s">
        <v>559</v>
      </c>
      <c r="I73" s="112" t="s">
        <v>18</v>
      </c>
      <c r="J73" s="8" t="s">
        <v>25</v>
      </c>
    </row>
    <row r="74" spans="1:10" ht="22.5" x14ac:dyDescent="0.25">
      <c r="A74" s="112" t="s">
        <v>560</v>
      </c>
      <c r="B74" s="112" t="s">
        <v>60</v>
      </c>
      <c r="C74" s="112" t="s">
        <v>561</v>
      </c>
      <c r="D74" s="118" t="s">
        <v>1205</v>
      </c>
      <c r="E74" s="119">
        <v>4.8070000000000004</v>
      </c>
      <c r="F74" s="140">
        <v>5528.05</v>
      </c>
      <c r="G74" s="112" t="s">
        <v>195</v>
      </c>
      <c r="H74" s="112" t="s">
        <v>563</v>
      </c>
      <c r="I74" s="112" t="s">
        <v>18</v>
      </c>
      <c r="J74" s="8" t="s">
        <v>25</v>
      </c>
    </row>
    <row r="75" spans="1:10" ht="22.5" x14ac:dyDescent="0.25">
      <c r="A75" s="112" t="s">
        <v>564</v>
      </c>
      <c r="B75" s="112" t="s">
        <v>60</v>
      </c>
      <c r="C75" s="112" t="s">
        <v>232</v>
      </c>
      <c r="D75" s="118" t="s">
        <v>1150</v>
      </c>
      <c r="E75" s="119">
        <v>4.7725</v>
      </c>
      <c r="F75" s="140">
        <v>12241.46</v>
      </c>
      <c r="G75" s="112" t="s">
        <v>195</v>
      </c>
      <c r="H75" s="112" t="s">
        <v>565</v>
      </c>
      <c r="I75" s="112" t="s">
        <v>18</v>
      </c>
      <c r="J75" s="8" t="s">
        <v>25</v>
      </c>
    </row>
    <row r="76" spans="1:10" ht="22.5" x14ac:dyDescent="0.25">
      <c r="A76" s="112" t="s">
        <v>566</v>
      </c>
      <c r="B76" s="112" t="s">
        <v>60</v>
      </c>
      <c r="C76" s="112" t="s">
        <v>34</v>
      </c>
      <c r="D76" s="118" t="s">
        <v>1206</v>
      </c>
      <c r="E76" s="119">
        <v>4.8975</v>
      </c>
      <c r="F76" s="140">
        <v>97913.26</v>
      </c>
      <c r="G76" s="112" t="s">
        <v>568</v>
      </c>
      <c r="H76" s="112" t="s">
        <v>569</v>
      </c>
      <c r="I76" s="112" t="s">
        <v>18</v>
      </c>
      <c r="J76" s="8" t="s">
        <v>25</v>
      </c>
    </row>
    <row r="77" spans="1:10" ht="22.5" x14ac:dyDescent="0.25">
      <c r="A77" s="112" t="s">
        <v>571</v>
      </c>
      <c r="B77" s="112" t="s">
        <v>60</v>
      </c>
      <c r="C77" s="112" t="s">
        <v>109</v>
      </c>
      <c r="D77" s="118" t="s">
        <v>1207</v>
      </c>
      <c r="E77" s="119">
        <v>5.0365000000000002</v>
      </c>
      <c r="F77" s="140">
        <v>77259.91</v>
      </c>
      <c r="G77" s="112" t="s">
        <v>568</v>
      </c>
      <c r="H77" s="112" t="s">
        <v>573</v>
      </c>
      <c r="I77" s="112" t="s">
        <v>18</v>
      </c>
      <c r="J77" s="8" t="s">
        <v>25</v>
      </c>
    </row>
    <row r="78" spans="1:10" ht="22.5" x14ac:dyDescent="0.25">
      <c r="A78" s="112" t="s">
        <v>577</v>
      </c>
      <c r="B78" s="112" t="s">
        <v>60</v>
      </c>
      <c r="C78" s="112" t="s">
        <v>34</v>
      </c>
      <c r="D78" s="118" t="s">
        <v>1209</v>
      </c>
      <c r="E78" s="119">
        <v>4.7229999999999999</v>
      </c>
      <c r="F78" s="141">
        <v>49768.61</v>
      </c>
      <c r="G78" s="112" t="s">
        <v>514</v>
      </c>
      <c r="H78" s="112" t="s">
        <v>579</v>
      </c>
      <c r="I78" s="112" t="s">
        <v>18</v>
      </c>
      <c r="J78" s="8" t="s">
        <v>25</v>
      </c>
    </row>
    <row r="79" spans="1:10" ht="22.5" x14ac:dyDescent="0.25">
      <c r="A79" s="112" t="s">
        <v>580</v>
      </c>
      <c r="B79" s="112" t="s">
        <v>60</v>
      </c>
      <c r="C79" s="112" t="s">
        <v>232</v>
      </c>
      <c r="D79" s="118" t="s">
        <v>1210</v>
      </c>
      <c r="E79" s="119">
        <v>4.7229999999999999</v>
      </c>
      <c r="F79" s="141">
        <v>24701.29</v>
      </c>
      <c r="G79" s="112" t="s">
        <v>514</v>
      </c>
      <c r="H79" s="112" t="s">
        <v>582</v>
      </c>
      <c r="I79" s="112" t="s">
        <v>18</v>
      </c>
      <c r="J79" s="8" t="s">
        <v>25</v>
      </c>
    </row>
    <row r="80" spans="1:10" ht="22.5" x14ac:dyDescent="0.25">
      <c r="A80" s="112" t="s">
        <v>583</v>
      </c>
      <c r="B80" s="112" t="s">
        <v>60</v>
      </c>
      <c r="C80" s="112" t="s">
        <v>72</v>
      </c>
      <c r="D80" s="118" t="s">
        <v>1211</v>
      </c>
      <c r="E80" s="119">
        <v>5.2134999999999998</v>
      </c>
      <c r="F80" s="141">
        <v>7298.9</v>
      </c>
      <c r="G80" s="112" t="s">
        <v>268</v>
      </c>
      <c r="H80" s="112" t="s">
        <v>585</v>
      </c>
      <c r="I80" s="112" t="s">
        <v>18</v>
      </c>
      <c r="J80" s="8" t="s">
        <v>25</v>
      </c>
    </row>
    <row r="81" spans="1:10" ht="22.5" x14ac:dyDescent="0.25">
      <c r="A81" s="112" t="s">
        <v>586</v>
      </c>
      <c r="B81" s="112" t="s">
        <v>60</v>
      </c>
      <c r="C81" s="112" t="s">
        <v>587</v>
      </c>
      <c r="D81" s="118" t="s">
        <v>1212</v>
      </c>
      <c r="E81" s="119">
        <v>4.7409999999999997</v>
      </c>
      <c r="F81" s="141">
        <v>9482</v>
      </c>
      <c r="G81" s="112" t="s">
        <v>58</v>
      </c>
      <c r="H81" s="112" t="s">
        <v>589</v>
      </c>
      <c r="I81" s="112" t="s">
        <v>18</v>
      </c>
      <c r="J81" s="8" t="s">
        <v>25</v>
      </c>
    </row>
    <row r="82" spans="1:10" ht="22.5" x14ac:dyDescent="0.25">
      <c r="A82" s="112" t="s">
        <v>591</v>
      </c>
      <c r="B82" s="112" t="s">
        <v>60</v>
      </c>
      <c r="C82" s="112" t="s">
        <v>232</v>
      </c>
      <c r="D82" s="118" t="s">
        <v>1213</v>
      </c>
      <c r="E82" s="119">
        <v>4.9249999999999998</v>
      </c>
      <c r="F82" s="141">
        <v>13125.12</v>
      </c>
      <c r="G82" s="112" t="s">
        <v>568</v>
      </c>
      <c r="H82" s="112" t="s">
        <v>593</v>
      </c>
      <c r="I82" s="112" t="s">
        <v>18</v>
      </c>
      <c r="J82" s="8" t="s">
        <v>25</v>
      </c>
    </row>
    <row r="83" spans="1:10" ht="22.5" x14ac:dyDescent="0.25">
      <c r="A83" s="112" t="s">
        <v>594</v>
      </c>
      <c r="B83" s="112" t="s">
        <v>60</v>
      </c>
      <c r="C83" s="112" t="s">
        <v>87</v>
      </c>
      <c r="D83" s="118" t="s">
        <v>1208</v>
      </c>
      <c r="E83" s="119">
        <v>5.13</v>
      </c>
      <c r="F83" s="141">
        <v>10721.7</v>
      </c>
      <c r="G83" s="112" t="s">
        <v>595</v>
      </c>
      <c r="H83" s="112" t="s">
        <v>596</v>
      </c>
      <c r="I83" s="112" t="s">
        <v>18</v>
      </c>
      <c r="J83" s="8" t="s">
        <v>25</v>
      </c>
    </row>
    <row r="84" spans="1:10" ht="22.5" x14ac:dyDescent="0.25">
      <c r="A84" s="112" t="s">
        <v>598</v>
      </c>
      <c r="B84" s="112" t="s">
        <v>60</v>
      </c>
      <c r="C84" s="112" t="s">
        <v>118</v>
      </c>
      <c r="D84" s="118" t="s">
        <v>1214</v>
      </c>
      <c r="E84" s="119">
        <v>4.8849999999999998</v>
      </c>
      <c r="F84" s="141">
        <v>19540</v>
      </c>
      <c r="G84" s="112" t="s">
        <v>197</v>
      </c>
      <c r="H84" s="112" t="s">
        <v>600</v>
      </c>
      <c r="I84" s="112" t="s">
        <v>18</v>
      </c>
      <c r="J84" s="8" t="s">
        <v>25</v>
      </c>
    </row>
    <row r="85" spans="1:10" ht="22.5" x14ac:dyDescent="0.25">
      <c r="A85" s="112" t="s">
        <v>601</v>
      </c>
      <c r="B85" s="112" t="s">
        <v>60</v>
      </c>
      <c r="C85" s="112" t="s">
        <v>87</v>
      </c>
      <c r="D85" s="118" t="s">
        <v>1133</v>
      </c>
      <c r="E85" s="119">
        <v>5.1349999999999998</v>
      </c>
      <c r="F85" s="141">
        <v>21464.3</v>
      </c>
      <c r="G85" s="112" t="s">
        <v>94</v>
      </c>
      <c r="H85" s="112" t="s">
        <v>602</v>
      </c>
      <c r="I85" s="112" t="s">
        <v>18</v>
      </c>
      <c r="J85" s="8" t="s">
        <v>25</v>
      </c>
    </row>
    <row r="86" spans="1:10" ht="22.5" x14ac:dyDescent="0.25">
      <c r="A86" s="112" t="s">
        <v>603</v>
      </c>
      <c r="B86" s="112" t="s">
        <v>60</v>
      </c>
      <c r="C86" s="112" t="s">
        <v>68</v>
      </c>
      <c r="D86" s="118" t="s">
        <v>1215</v>
      </c>
      <c r="E86" s="119">
        <v>4.8975</v>
      </c>
      <c r="F86" s="141">
        <v>45497.77</v>
      </c>
      <c r="G86" s="112" t="s">
        <v>568</v>
      </c>
      <c r="H86" s="112" t="s">
        <v>605</v>
      </c>
      <c r="I86" s="112" t="s">
        <v>18</v>
      </c>
      <c r="J86" s="8" t="s">
        <v>25</v>
      </c>
    </row>
    <row r="87" spans="1:10" ht="22.5" x14ac:dyDescent="0.25">
      <c r="A87" s="112" t="s">
        <v>606</v>
      </c>
      <c r="B87" s="112" t="s">
        <v>60</v>
      </c>
      <c r="C87" s="112" t="s">
        <v>260</v>
      </c>
      <c r="D87" s="118" t="s">
        <v>1108</v>
      </c>
      <c r="E87" s="119">
        <v>4.7409999999999997</v>
      </c>
      <c r="F87" s="141">
        <v>4741</v>
      </c>
      <c r="G87" s="112" t="s">
        <v>58</v>
      </c>
      <c r="H87" s="112" t="s">
        <v>607</v>
      </c>
      <c r="I87" s="112" t="s">
        <v>18</v>
      </c>
      <c r="J87" s="8" t="s">
        <v>25</v>
      </c>
    </row>
    <row r="88" spans="1:10" ht="22.5" x14ac:dyDescent="0.25">
      <c r="A88" s="112" t="s">
        <v>609</v>
      </c>
      <c r="B88" s="112" t="s">
        <v>60</v>
      </c>
      <c r="C88" s="112" t="s">
        <v>470</v>
      </c>
      <c r="D88" s="118" t="s">
        <v>1116</v>
      </c>
      <c r="E88" s="119">
        <v>4.7409999999999997</v>
      </c>
      <c r="F88" s="141">
        <v>13535.55</v>
      </c>
      <c r="G88" s="112" t="s">
        <v>58</v>
      </c>
      <c r="H88" s="112" t="s">
        <v>589</v>
      </c>
      <c r="I88" s="112" t="s">
        <v>18</v>
      </c>
      <c r="J88" s="8" t="s">
        <v>25</v>
      </c>
    </row>
    <row r="89" spans="1:10" ht="22.5" x14ac:dyDescent="0.25">
      <c r="A89" s="112" t="s">
        <v>610</v>
      </c>
      <c r="B89" s="112" t="s">
        <v>60</v>
      </c>
      <c r="C89" s="112" t="s">
        <v>611</v>
      </c>
      <c r="D89" s="118" t="s">
        <v>1216</v>
      </c>
      <c r="E89" s="119">
        <v>5.1870000000000003</v>
      </c>
      <c r="F89" s="141">
        <v>14710.33</v>
      </c>
      <c r="G89" s="112" t="s">
        <v>111</v>
      </c>
      <c r="H89" s="112" t="s">
        <v>613</v>
      </c>
      <c r="I89" s="112" t="s">
        <v>18</v>
      </c>
      <c r="J89" s="8" t="s">
        <v>25</v>
      </c>
    </row>
    <row r="90" spans="1:10" ht="22.5" x14ac:dyDescent="0.25">
      <c r="A90" s="112" t="s">
        <v>614</v>
      </c>
      <c r="B90" s="112" t="s">
        <v>60</v>
      </c>
      <c r="C90" s="112" t="s">
        <v>34</v>
      </c>
      <c r="D90" s="118" t="s">
        <v>1217</v>
      </c>
      <c r="E90" s="119">
        <v>5.1870000000000003</v>
      </c>
      <c r="F90" s="141">
        <v>53114.879999999997</v>
      </c>
      <c r="G90" s="112" t="s">
        <v>111</v>
      </c>
      <c r="H90" s="112" t="s">
        <v>616</v>
      </c>
      <c r="I90" s="112" t="s">
        <v>18</v>
      </c>
      <c r="J90" s="8" t="s">
        <v>25</v>
      </c>
    </row>
    <row r="91" spans="1:10" ht="22.5" x14ac:dyDescent="0.25">
      <c r="A91" s="112" t="s">
        <v>617</v>
      </c>
      <c r="B91" s="112" t="s">
        <v>60</v>
      </c>
      <c r="C91" s="112" t="s">
        <v>618</v>
      </c>
      <c r="D91" s="118" t="s">
        <v>1218</v>
      </c>
      <c r="E91" s="119">
        <v>5.42</v>
      </c>
      <c r="F91" s="141">
        <v>569.1</v>
      </c>
      <c r="G91" s="112" t="s">
        <v>620</v>
      </c>
      <c r="H91" s="112" t="s">
        <v>621</v>
      </c>
      <c r="I91" s="112" t="s">
        <v>18</v>
      </c>
      <c r="J91" s="8" t="s">
        <v>25</v>
      </c>
    </row>
    <row r="92" spans="1:10" ht="22.5" x14ac:dyDescent="0.25">
      <c r="A92" s="112" t="s">
        <v>623</v>
      </c>
      <c r="B92" s="112" t="s">
        <v>60</v>
      </c>
      <c r="C92" s="112" t="s">
        <v>232</v>
      </c>
      <c r="D92" s="118" t="s">
        <v>1219</v>
      </c>
      <c r="E92" s="119">
        <v>5.2069999999999999</v>
      </c>
      <c r="F92" s="141">
        <v>15438.75</v>
      </c>
      <c r="G92" s="112" t="s">
        <v>14</v>
      </c>
      <c r="H92" s="112" t="s">
        <v>625</v>
      </c>
      <c r="I92" s="112" t="s">
        <v>18</v>
      </c>
      <c r="J92" s="8" t="s">
        <v>25</v>
      </c>
    </row>
    <row r="93" spans="1:10" ht="22.5" x14ac:dyDescent="0.25">
      <c r="A93" s="112" t="s">
        <v>626</v>
      </c>
      <c r="B93" s="112" t="s">
        <v>60</v>
      </c>
      <c r="C93" s="112" t="s">
        <v>109</v>
      </c>
      <c r="D93" s="118" t="s">
        <v>1220</v>
      </c>
      <c r="E93" s="119">
        <v>5.0670000000000002</v>
      </c>
      <c r="F93" s="141">
        <v>58878.54</v>
      </c>
      <c r="G93" s="112" t="s">
        <v>467</v>
      </c>
      <c r="H93" s="112" t="s">
        <v>628</v>
      </c>
      <c r="I93" s="112" t="s">
        <v>18</v>
      </c>
      <c r="J93" s="8" t="s">
        <v>25</v>
      </c>
    </row>
    <row r="94" spans="1:10" x14ac:dyDescent="0.25">
      <c r="A94" s="118" t="s">
        <v>629</v>
      </c>
      <c r="B94" s="118" t="s">
        <v>147</v>
      </c>
      <c r="C94" s="112" t="s">
        <v>68</v>
      </c>
      <c r="D94" s="118" t="s">
        <v>1221</v>
      </c>
      <c r="E94" s="10">
        <v>5.1630000000000003</v>
      </c>
      <c r="F94" s="142">
        <v>7744.5</v>
      </c>
      <c r="G94" s="118" t="s">
        <v>631</v>
      </c>
      <c r="H94" s="118" t="s">
        <v>632</v>
      </c>
      <c r="I94" s="118" t="s">
        <v>8</v>
      </c>
      <c r="J94" s="8" t="s">
        <v>25</v>
      </c>
    </row>
    <row r="95" spans="1:10" ht="22.5" x14ac:dyDescent="0.25">
      <c r="A95" s="112" t="s">
        <v>634</v>
      </c>
      <c r="B95" s="112" t="s">
        <v>60</v>
      </c>
      <c r="C95" s="112" t="s">
        <v>34</v>
      </c>
      <c r="D95" s="118" t="s">
        <v>1222</v>
      </c>
      <c r="E95" s="119">
        <v>5.2069999999999999</v>
      </c>
      <c r="F95" s="141">
        <v>66467.350000000006</v>
      </c>
      <c r="G95" s="112" t="s">
        <v>14</v>
      </c>
      <c r="H95" s="112" t="s">
        <v>636</v>
      </c>
      <c r="I95" s="112" t="s">
        <v>18</v>
      </c>
      <c r="J95" s="8" t="s">
        <v>25</v>
      </c>
    </row>
    <row r="96" spans="1:10" ht="22.5" x14ac:dyDescent="0.25">
      <c r="A96" s="112" t="s">
        <v>637</v>
      </c>
      <c r="B96" s="112" t="s">
        <v>60</v>
      </c>
      <c r="C96" s="112" t="s">
        <v>118</v>
      </c>
      <c r="D96" s="118" t="s">
        <v>1223</v>
      </c>
      <c r="E96" s="119">
        <v>5.2069999999999999</v>
      </c>
      <c r="F96" s="141">
        <v>20307.3</v>
      </c>
      <c r="G96" s="112" t="s">
        <v>14</v>
      </c>
      <c r="H96" s="112" t="s">
        <v>639</v>
      </c>
      <c r="I96" s="112" t="s">
        <v>18</v>
      </c>
      <c r="J96" s="8" t="s">
        <v>25</v>
      </c>
    </row>
    <row r="97" spans="1:10" ht="22.5" x14ac:dyDescent="0.25">
      <c r="A97" s="112" t="s">
        <v>640</v>
      </c>
      <c r="B97" s="112" t="s">
        <v>60</v>
      </c>
      <c r="C97" s="112" t="s">
        <v>260</v>
      </c>
      <c r="D97" s="118" t="s">
        <v>1224</v>
      </c>
      <c r="E97" s="119">
        <v>5.1870000000000003</v>
      </c>
      <c r="F97" s="141">
        <v>34177.14</v>
      </c>
      <c r="G97" s="112" t="s">
        <v>111</v>
      </c>
      <c r="H97" s="112" t="s">
        <v>642</v>
      </c>
      <c r="I97" s="112" t="s">
        <v>18</v>
      </c>
      <c r="J97" s="8" t="s">
        <v>25</v>
      </c>
    </row>
    <row r="98" spans="1:10" ht="22.5" x14ac:dyDescent="0.25">
      <c r="A98" s="112" t="s">
        <v>643</v>
      </c>
      <c r="B98" s="112" t="s">
        <v>60</v>
      </c>
      <c r="C98" s="112" t="s">
        <v>68</v>
      </c>
      <c r="D98" s="118" t="s">
        <v>1225</v>
      </c>
      <c r="E98" s="119">
        <v>5.2539999999999996</v>
      </c>
      <c r="F98" s="141">
        <v>6567.5</v>
      </c>
      <c r="G98" s="112" t="s">
        <v>101</v>
      </c>
      <c r="H98" s="112" t="s">
        <v>645</v>
      </c>
      <c r="I98" s="112" t="s">
        <v>18</v>
      </c>
      <c r="J98" s="8" t="s">
        <v>25</v>
      </c>
    </row>
    <row r="99" spans="1:10" ht="22.5" x14ac:dyDescent="0.25">
      <c r="A99" s="112" t="s">
        <v>647</v>
      </c>
      <c r="B99" s="112" t="s">
        <v>60</v>
      </c>
      <c r="C99" s="112" t="s">
        <v>465</v>
      </c>
      <c r="D99" s="118" t="s">
        <v>1186</v>
      </c>
      <c r="E99" s="119">
        <v>5.2530000000000001</v>
      </c>
      <c r="F99" s="141">
        <v>1838.55</v>
      </c>
      <c r="G99" s="112" t="s">
        <v>101</v>
      </c>
      <c r="H99" s="112" t="s">
        <v>648</v>
      </c>
      <c r="I99" s="112" t="s">
        <v>18</v>
      </c>
      <c r="J99" s="8" t="s">
        <v>25</v>
      </c>
    </row>
    <row r="100" spans="1:10" ht="22.5" x14ac:dyDescent="0.25">
      <c r="A100" s="112" t="s">
        <v>649</v>
      </c>
      <c r="B100" s="112" t="s">
        <v>60</v>
      </c>
      <c r="C100" s="112" t="s">
        <v>109</v>
      </c>
      <c r="D100" s="118" t="s">
        <v>1226</v>
      </c>
      <c r="E100" s="119">
        <v>5.1162999999999998</v>
      </c>
      <c r="F100" s="141">
        <v>42465.29</v>
      </c>
      <c r="G100" s="112" t="s">
        <v>94</v>
      </c>
      <c r="H100" s="112" t="s">
        <v>652</v>
      </c>
      <c r="I100" s="112" t="s">
        <v>18</v>
      </c>
      <c r="J100" s="8" t="s">
        <v>25</v>
      </c>
    </row>
    <row r="101" spans="1:10" ht="22.5" x14ac:dyDescent="0.25">
      <c r="A101" s="112" t="s">
        <v>653</v>
      </c>
      <c r="B101" s="112" t="s">
        <v>60</v>
      </c>
      <c r="C101" s="112" t="s">
        <v>456</v>
      </c>
      <c r="D101" s="118" t="s">
        <v>1227</v>
      </c>
      <c r="E101" s="119">
        <v>5.2530000000000001</v>
      </c>
      <c r="F101" s="141">
        <v>5909.62</v>
      </c>
      <c r="G101" s="112" t="s">
        <v>101</v>
      </c>
      <c r="H101" s="112" t="s">
        <v>655</v>
      </c>
      <c r="I101" s="112" t="s">
        <v>18</v>
      </c>
      <c r="J101" s="8" t="s">
        <v>25</v>
      </c>
    </row>
    <row r="102" spans="1:10" ht="22.5" x14ac:dyDescent="0.25">
      <c r="A102" s="112" t="s">
        <v>656</v>
      </c>
      <c r="B102" s="112" t="s">
        <v>60</v>
      </c>
      <c r="C102" s="112" t="s">
        <v>124</v>
      </c>
      <c r="D102" s="118" t="s">
        <v>1228</v>
      </c>
      <c r="E102" s="119">
        <v>5.2530000000000001</v>
      </c>
      <c r="F102" s="141">
        <v>13132.5</v>
      </c>
      <c r="G102" s="112" t="s">
        <v>101</v>
      </c>
      <c r="H102" s="112" t="s">
        <v>658</v>
      </c>
      <c r="I102" s="112" t="s">
        <v>18</v>
      </c>
      <c r="J102" s="8" t="s">
        <v>25</v>
      </c>
    </row>
    <row r="103" spans="1:10" ht="22.5" x14ac:dyDescent="0.25">
      <c r="A103" s="112" t="s">
        <v>748</v>
      </c>
      <c r="B103" s="112" t="s">
        <v>147</v>
      </c>
      <c r="C103" s="112" t="s">
        <v>232</v>
      </c>
      <c r="D103" s="118" t="s">
        <v>1237</v>
      </c>
      <c r="E103" s="119">
        <v>5.2249999999999996</v>
      </c>
      <c r="F103" s="141">
        <v>14447.12</v>
      </c>
      <c r="G103" s="112" t="s">
        <v>64</v>
      </c>
      <c r="H103" s="112" t="s">
        <v>750</v>
      </c>
      <c r="I103" s="112" t="s">
        <v>18</v>
      </c>
      <c r="J103" s="8" t="s">
        <v>25</v>
      </c>
    </row>
    <row r="104" spans="1:10" ht="22.5" x14ac:dyDescent="0.25">
      <c r="A104" s="112" t="s">
        <v>788</v>
      </c>
      <c r="B104" s="112" t="s">
        <v>60</v>
      </c>
      <c r="C104" s="112" t="s">
        <v>260</v>
      </c>
      <c r="D104" s="118" t="s">
        <v>1245</v>
      </c>
      <c r="E104" s="119">
        <v>5.6755000000000004</v>
      </c>
      <c r="F104" s="141">
        <v>9199.98</v>
      </c>
      <c r="G104" s="112" t="s">
        <v>74</v>
      </c>
      <c r="H104" s="112" t="s">
        <v>790</v>
      </c>
      <c r="I104" s="112" t="s">
        <v>18</v>
      </c>
      <c r="J104" s="8" t="s">
        <v>25</v>
      </c>
    </row>
    <row r="105" spans="1:10" x14ac:dyDescent="0.25">
      <c r="A105" s="118" t="s">
        <v>802</v>
      </c>
      <c r="B105" s="85" t="s">
        <v>147</v>
      </c>
      <c r="C105" s="78" t="s">
        <v>804</v>
      </c>
      <c r="D105" s="22" t="s">
        <v>1256</v>
      </c>
      <c r="E105" s="79">
        <v>5.2164999999999999</v>
      </c>
      <c r="F105" s="143">
        <v>1434537.5</v>
      </c>
      <c r="G105" s="131">
        <v>44740</v>
      </c>
      <c r="H105" s="79" t="s">
        <v>808</v>
      </c>
      <c r="I105" s="79" t="s">
        <v>811</v>
      </c>
      <c r="J105" s="66" t="s">
        <v>983</v>
      </c>
    </row>
    <row r="106" spans="1:10" x14ac:dyDescent="0.25">
      <c r="A106" s="112" t="s">
        <v>812</v>
      </c>
      <c r="B106" s="83" t="s">
        <v>147</v>
      </c>
      <c r="C106" s="78" t="s">
        <v>813</v>
      </c>
      <c r="D106" s="22" t="s">
        <v>1257</v>
      </c>
      <c r="E106" s="133">
        <v>5.1970000000000001</v>
      </c>
      <c r="F106" s="144">
        <v>2311248.81</v>
      </c>
      <c r="G106" s="132">
        <v>44735</v>
      </c>
      <c r="H106" s="78" t="s">
        <v>1250</v>
      </c>
      <c r="I106" s="78" t="s">
        <v>811</v>
      </c>
      <c r="J106" s="66" t="s">
        <v>984</v>
      </c>
    </row>
    <row r="107" spans="1:10" x14ac:dyDescent="0.25">
      <c r="A107" s="118" t="s">
        <v>831</v>
      </c>
      <c r="B107" s="118" t="s">
        <v>147</v>
      </c>
      <c r="C107" s="112" t="s">
        <v>832</v>
      </c>
      <c r="D107" s="118" t="s">
        <v>1260</v>
      </c>
      <c r="E107" s="118">
        <v>5.1689999999999996</v>
      </c>
      <c r="F107" s="139">
        <v>2054123.84</v>
      </c>
      <c r="G107" s="135">
        <v>44847</v>
      </c>
      <c r="H107" s="18" t="s">
        <v>836</v>
      </c>
      <c r="I107" s="79" t="s">
        <v>1253</v>
      </c>
      <c r="J107" s="66" t="s">
        <v>984</v>
      </c>
    </row>
    <row r="108" spans="1:10" x14ac:dyDescent="0.25">
      <c r="A108" s="112" t="s">
        <v>877</v>
      </c>
      <c r="B108" s="113" t="s">
        <v>60</v>
      </c>
      <c r="C108" s="112" t="s">
        <v>878</v>
      </c>
      <c r="D108" s="118" t="s">
        <v>1267</v>
      </c>
      <c r="E108" s="119">
        <v>5.3609999999999998</v>
      </c>
      <c r="F108" s="144">
        <v>89603.75</v>
      </c>
      <c r="G108" s="137">
        <v>44727</v>
      </c>
      <c r="H108" s="16" t="s">
        <v>1268</v>
      </c>
      <c r="I108" s="194" t="s">
        <v>856</v>
      </c>
      <c r="J108" s="195" t="s">
        <v>25</v>
      </c>
    </row>
    <row r="109" spans="1:10" x14ac:dyDescent="0.25">
      <c r="A109" s="112" t="s">
        <v>812</v>
      </c>
      <c r="B109" s="113" t="s">
        <v>60</v>
      </c>
      <c r="C109" s="112" t="s">
        <v>813</v>
      </c>
      <c r="D109" s="118" t="s">
        <v>1257</v>
      </c>
      <c r="E109" s="119">
        <v>5.1970000000000001</v>
      </c>
      <c r="F109" s="144">
        <v>15672</v>
      </c>
      <c r="G109" s="137">
        <v>44735</v>
      </c>
      <c r="H109" s="16" t="s">
        <v>1250</v>
      </c>
      <c r="I109" s="113" t="s">
        <v>856</v>
      </c>
      <c r="J109" s="66" t="s">
        <v>25</v>
      </c>
    </row>
    <row r="110" spans="1:10" x14ac:dyDescent="0.25">
      <c r="A110" s="114" t="s">
        <v>887</v>
      </c>
      <c r="B110" s="117" t="s">
        <v>60</v>
      </c>
      <c r="C110" s="114" t="s">
        <v>888</v>
      </c>
      <c r="D110" s="115" t="s">
        <v>1270</v>
      </c>
      <c r="E110" s="114">
        <v>5.2957000000000001</v>
      </c>
      <c r="F110" s="191">
        <v>31366.43</v>
      </c>
      <c r="G110" s="192">
        <v>44848</v>
      </c>
      <c r="H110" s="193" t="s">
        <v>1269</v>
      </c>
      <c r="I110" s="117" t="s">
        <v>856</v>
      </c>
      <c r="J110" s="82" t="s">
        <v>25</v>
      </c>
    </row>
    <row r="111" spans="1:10" x14ac:dyDescent="0.25">
      <c r="A111" s="78" t="s">
        <v>954</v>
      </c>
      <c r="B111" s="78" t="s">
        <v>60</v>
      </c>
      <c r="C111" s="78" t="s">
        <v>955</v>
      </c>
      <c r="D111" s="79" t="s">
        <v>956</v>
      </c>
      <c r="E111" s="133">
        <v>6.1284999999999998</v>
      </c>
      <c r="F111" s="144">
        <v>6159.14</v>
      </c>
      <c r="G111" s="78" t="s">
        <v>83</v>
      </c>
      <c r="H111" s="78" t="s">
        <v>957</v>
      </c>
      <c r="I111" s="78" t="s">
        <v>856</v>
      </c>
      <c r="J111" s="66" t="s">
        <v>25</v>
      </c>
    </row>
    <row r="112" spans="1:10" x14ac:dyDescent="0.25">
      <c r="A112" s="174" t="s">
        <v>1005</v>
      </c>
      <c r="B112" s="174">
        <v>110</v>
      </c>
      <c r="C112" s="174"/>
      <c r="D112" s="174"/>
      <c r="E112" s="175"/>
      <c r="F112" s="175">
        <f>SUM(F2:F111)</f>
        <v>8391660.5399999991</v>
      </c>
      <c r="G112" s="175"/>
      <c r="H112" s="174"/>
      <c r="I112" s="174"/>
      <c r="J112" s="174"/>
    </row>
    <row r="114" spans="3:9" x14ac:dyDescent="0.25">
      <c r="C114" s="122"/>
      <c r="D114" s="123"/>
      <c r="E114" s="123"/>
      <c r="F114" s="123"/>
      <c r="G114" s="123"/>
      <c r="H114" s="123"/>
      <c r="I114" s="124"/>
    </row>
    <row r="115" spans="3:9" ht="30" x14ac:dyDescent="0.25">
      <c r="C115" s="30" t="s">
        <v>980</v>
      </c>
      <c r="D115" s="30" t="s">
        <v>994</v>
      </c>
      <c r="E115" s="31" t="s">
        <v>982</v>
      </c>
      <c r="F115" s="30" t="s">
        <v>983</v>
      </c>
      <c r="G115" s="30" t="s">
        <v>984</v>
      </c>
      <c r="H115" s="32" t="s">
        <v>1003</v>
      </c>
      <c r="I115" s="33" t="s">
        <v>985</v>
      </c>
    </row>
    <row r="116" spans="3:9" x14ac:dyDescent="0.25">
      <c r="C116" s="173" t="s">
        <v>987</v>
      </c>
      <c r="D116" s="35">
        <v>0</v>
      </c>
      <c r="E116" s="35">
        <v>0</v>
      </c>
      <c r="F116" s="35">
        <v>0</v>
      </c>
      <c r="G116" s="35">
        <v>4</v>
      </c>
      <c r="H116" s="171">
        <v>142801.32</v>
      </c>
      <c r="I116" s="35">
        <v>0</v>
      </c>
    </row>
    <row r="117" spans="3:9" x14ac:dyDescent="0.25">
      <c r="C117" s="173" t="s">
        <v>988</v>
      </c>
      <c r="D117" s="35">
        <v>0</v>
      </c>
      <c r="E117" s="35">
        <v>0</v>
      </c>
      <c r="F117" s="35">
        <v>0</v>
      </c>
      <c r="G117" s="35">
        <v>0</v>
      </c>
      <c r="H117" s="171">
        <v>0</v>
      </c>
      <c r="I117" s="35">
        <v>0</v>
      </c>
    </row>
    <row r="118" spans="3:9" x14ac:dyDescent="0.25">
      <c r="C118" s="173" t="s">
        <v>989</v>
      </c>
      <c r="D118" s="35">
        <v>0</v>
      </c>
      <c r="E118" s="35">
        <v>0</v>
      </c>
      <c r="F118" s="35">
        <v>0</v>
      </c>
      <c r="G118" s="35">
        <v>1</v>
      </c>
      <c r="H118" s="171">
        <f>F107</f>
        <v>2054123.84</v>
      </c>
      <c r="I118" s="35">
        <v>0</v>
      </c>
    </row>
    <row r="119" spans="3:9" x14ac:dyDescent="0.25">
      <c r="C119" s="173" t="s">
        <v>990</v>
      </c>
      <c r="D119" s="35">
        <v>0</v>
      </c>
      <c r="E119" s="35">
        <v>0</v>
      </c>
      <c r="F119" s="35">
        <v>0</v>
      </c>
      <c r="G119" s="35">
        <v>103</v>
      </c>
      <c r="H119" s="171">
        <v>2448949.0699999998</v>
      </c>
      <c r="I119" s="36">
        <v>0</v>
      </c>
    </row>
    <row r="120" spans="3:9" x14ac:dyDescent="0.25">
      <c r="C120" s="173" t="s">
        <v>1004</v>
      </c>
      <c r="D120" s="35">
        <v>0</v>
      </c>
      <c r="E120" s="35">
        <v>0</v>
      </c>
      <c r="F120" s="35">
        <v>0</v>
      </c>
      <c r="G120" s="35">
        <v>0</v>
      </c>
      <c r="H120" s="171">
        <v>0</v>
      </c>
      <c r="I120" s="36">
        <v>0</v>
      </c>
    </row>
    <row r="121" spans="3:9" x14ac:dyDescent="0.25">
      <c r="C121" s="34" t="s">
        <v>811</v>
      </c>
      <c r="D121" s="35">
        <v>0</v>
      </c>
      <c r="E121" s="35">
        <v>0</v>
      </c>
      <c r="F121" s="35">
        <v>1</v>
      </c>
      <c r="G121" s="35">
        <v>1</v>
      </c>
      <c r="H121" s="171">
        <v>3745786.31</v>
      </c>
      <c r="I121" s="35">
        <v>0</v>
      </c>
    </row>
    <row r="122" spans="3:9" x14ac:dyDescent="0.25">
      <c r="C122" s="176" t="s">
        <v>992</v>
      </c>
      <c r="D122" s="177">
        <f>SUM(D116:D121)</f>
        <v>0</v>
      </c>
      <c r="E122" s="177">
        <f>SUM(E116:E121)</f>
        <v>0</v>
      </c>
      <c r="F122" s="177">
        <f>SUM(F116:F121)</f>
        <v>1</v>
      </c>
      <c r="G122" s="177">
        <f>SUBTOTAL(9,G116:G121)</f>
        <v>109</v>
      </c>
      <c r="H122" s="178">
        <f t="shared" ref="H122:I122" si="0">SUM(H116:H121)</f>
        <v>8391660.540000001</v>
      </c>
      <c r="I122" s="177">
        <f t="shared" si="0"/>
        <v>0</v>
      </c>
    </row>
  </sheetData>
  <autoFilter ref="A1:J112" xr:uid="{D50A86C9-5C59-4E17-9855-3C6192FD0312}"/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6256-C5A6-4AC9-8028-B082CDD3E808}">
  <dimension ref="A1:J41"/>
  <sheetViews>
    <sheetView topLeftCell="A25" workbookViewId="0">
      <selection activeCell="H41" sqref="H41"/>
    </sheetView>
  </sheetViews>
  <sheetFormatPr defaultColWidth="23.85546875" defaultRowHeight="15" x14ac:dyDescent="0.25"/>
  <cols>
    <col min="1" max="1" width="17.28515625" style="180" bestFit="1" customWidth="1"/>
    <col min="2" max="2" width="9.140625" style="180" bestFit="1" customWidth="1"/>
    <col min="3" max="3" width="22.140625" style="180" bestFit="1" customWidth="1"/>
    <col min="4" max="4" width="15.5703125" style="180" bestFit="1" customWidth="1"/>
    <col min="5" max="5" width="6.5703125" style="180" bestFit="1" customWidth="1"/>
    <col min="6" max="6" width="15.85546875" style="180" customWidth="1"/>
    <col min="7" max="7" width="15.85546875" style="180" bestFit="1" customWidth="1"/>
    <col min="8" max="8" width="13.85546875" style="180" bestFit="1" customWidth="1"/>
    <col min="9" max="9" width="16.85546875" style="180" customWidth="1"/>
    <col min="10" max="10" width="16.5703125" style="180" bestFit="1" customWidth="1"/>
    <col min="11" max="11" width="15.7109375" style="180" bestFit="1" customWidth="1"/>
    <col min="12" max="12" width="11.7109375" style="180" bestFit="1" customWidth="1"/>
    <col min="13" max="16384" width="23.85546875" style="180"/>
  </cols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x14ac:dyDescent="0.25">
      <c r="A2" s="112" t="s">
        <v>19</v>
      </c>
      <c r="B2" s="112" t="s">
        <v>20</v>
      </c>
      <c r="C2" s="112" t="s">
        <v>21</v>
      </c>
      <c r="D2" s="118" t="s">
        <v>1098</v>
      </c>
      <c r="E2" s="119">
        <v>5.4249999999999998</v>
      </c>
      <c r="F2" s="140">
        <v>3933.12</v>
      </c>
      <c r="G2" s="112" t="s">
        <v>23</v>
      </c>
      <c r="H2" s="112" t="s">
        <v>24</v>
      </c>
      <c r="I2" s="112" t="s">
        <v>18</v>
      </c>
      <c r="J2" s="8" t="s">
        <v>25</v>
      </c>
    </row>
    <row r="3" spans="1:10" x14ac:dyDescent="0.25">
      <c r="A3" s="112" t="s">
        <v>33</v>
      </c>
      <c r="B3" s="112" t="s">
        <v>20</v>
      </c>
      <c r="C3" s="112" t="s">
        <v>34</v>
      </c>
      <c r="D3" s="118" t="s">
        <v>1100</v>
      </c>
      <c r="E3" s="119">
        <v>5.2489999999999997</v>
      </c>
      <c r="F3" s="140">
        <v>3096.91</v>
      </c>
      <c r="G3" s="112" t="s">
        <v>36</v>
      </c>
      <c r="H3" s="112" t="s">
        <v>37</v>
      </c>
      <c r="I3" s="112" t="s">
        <v>18</v>
      </c>
      <c r="J3" s="8" t="s">
        <v>25</v>
      </c>
    </row>
    <row r="4" spans="1:10" x14ac:dyDescent="0.25">
      <c r="A4" s="187" t="s">
        <v>53</v>
      </c>
      <c r="B4" s="187" t="s">
        <v>20</v>
      </c>
      <c r="C4" s="187" t="s">
        <v>54</v>
      </c>
      <c r="D4" s="188" t="s">
        <v>1102</v>
      </c>
      <c r="E4" s="190">
        <v>4.6779999999999999</v>
      </c>
      <c r="F4" s="189">
        <v>7882.43</v>
      </c>
      <c r="G4" s="187" t="s">
        <v>56</v>
      </c>
      <c r="H4" s="187" t="s">
        <v>57</v>
      </c>
      <c r="I4" s="187" t="s">
        <v>18</v>
      </c>
      <c r="J4" s="40" t="s">
        <v>9</v>
      </c>
    </row>
    <row r="5" spans="1:10" x14ac:dyDescent="0.25">
      <c r="A5" s="112" t="s">
        <v>86</v>
      </c>
      <c r="B5" s="112" t="s">
        <v>20</v>
      </c>
      <c r="C5" s="112" t="s">
        <v>87</v>
      </c>
      <c r="D5" s="118" t="s">
        <v>1108</v>
      </c>
      <c r="E5" s="119">
        <v>5.36</v>
      </c>
      <c r="F5" s="140">
        <v>5360</v>
      </c>
      <c r="G5" s="112" t="s">
        <v>89</v>
      </c>
      <c r="H5" s="112" t="s">
        <v>90</v>
      </c>
      <c r="I5" s="112" t="s">
        <v>18</v>
      </c>
      <c r="J5" s="8" t="s">
        <v>25</v>
      </c>
    </row>
    <row r="6" spans="1:10" x14ac:dyDescent="0.25">
      <c r="A6" s="112" t="s">
        <v>91</v>
      </c>
      <c r="B6" s="112" t="s">
        <v>20</v>
      </c>
      <c r="C6" s="112" t="s">
        <v>92</v>
      </c>
      <c r="D6" s="118" t="s">
        <v>1109</v>
      </c>
      <c r="E6" s="119">
        <v>5.1239999999999997</v>
      </c>
      <c r="F6" s="140">
        <v>3586.8</v>
      </c>
      <c r="G6" s="112" t="s">
        <v>94</v>
      </c>
      <c r="H6" s="112" t="s">
        <v>95</v>
      </c>
      <c r="I6" s="112" t="s">
        <v>18</v>
      </c>
      <c r="J6" s="8" t="s">
        <v>25</v>
      </c>
    </row>
    <row r="7" spans="1:10" x14ac:dyDescent="0.25">
      <c r="A7" s="112" t="s">
        <v>310</v>
      </c>
      <c r="B7" s="112" t="s">
        <v>20</v>
      </c>
      <c r="C7" s="112" t="s">
        <v>34</v>
      </c>
      <c r="D7" s="118" t="s">
        <v>1151</v>
      </c>
      <c r="E7" s="119">
        <v>5.2314999999999996</v>
      </c>
      <c r="F7" s="140">
        <v>5806.96</v>
      </c>
      <c r="G7" s="112" t="s">
        <v>312</v>
      </c>
      <c r="H7" s="112" t="s">
        <v>313</v>
      </c>
      <c r="I7" s="112" t="s">
        <v>18</v>
      </c>
      <c r="J7" s="8" t="s">
        <v>25</v>
      </c>
    </row>
    <row r="8" spans="1:10" x14ac:dyDescent="0.25">
      <c r="A8" s="112" t="s">
        <v>315</v>
      </c>
      <c r="B8" s="112" t="s">
        <v>20</v>
      </c>
      <c r="C8" s="112" t="s">
        <v>34</v>
      </c>
      <c r="D8" s="118" t="s">
        <v>1144</v>
      </c>
      <c r="E8" s="119">
        <v>5.1539999999999999</v>
      </c>
      <c r="F8" s="140">
        <v>9122.58</v>
      </c>
      <c r="G8" s="112" t="s">
        <v>157</v>
      </c>
      <c r="H8" s="112" t="s">
        <v>316</v>
      </c>
      <c r="I8" s="112" t="s">
        <v>18</v>
      </c>
      <c r="J8" s="8" t="s">
        <v>25</v>
      </c>
    </row>
    <row r="9" spans="1:10" x14ac:dyDescent="0.25">
      <c r="A9" s="112" t="s">
        <v>317</v>
      </c>
      <c r="B9" s="112" t="s">
        <v>20</v>
      </c>
      <c r="C9" s="112" t="s">
        <v>34</v>
      </c>
      <c r="D9" s="118" t="s">
        <v>1152</v>
      </c>
      <c r="E9" s="119">
        <v>5.1539999999999999</v>
      </c>
      <c r="F9" s="140">
        <v>11403.22</v>
      </c>
      <c r="G9" s="112" t="s">
        <v>157</v>
      </c>
      <c r="H9" s="112" t="s">
        <v>319</v>
      </c>
      <c r="I9" s="112" t="s">
        <v>18</v>
      </c>
      <c r="J9" s="8" t="s">
        <v>25</v>
      </c>
    </row>
    <row r="10" spans="1:10" x14ac:dyDescent="0.25">
      <c r="A10" s="112" t="s">
        <v>320</v>
      </c>
      <c r="B10" s="112" t="s">
        <v>20</v>
      </c>
      <c r="C10" s="112" t="s">
        <v>34</v>
      </c>
      <c r="D10" s="118" t="s">
        <v>1127</v>
      </c>
      <c r="E10" s="119">
        <v>4.9850000000000003</v>
      </c>
      <c r="F10" s="140">
        <v>14705.75</v>
      </c>
      <c r="G10" s="112" t="s">
        <v>321</v>
      </c>
      <c r="H10" s="112" t="s">
        <v>322</v>
      </c>
      <c r="I10" s="112" t="s">
        <v>18</v>
      </c>
      <c r="J10" s="8" t="s">
        <v>25</v>
      </c>
    </row>
    <row r="11" spans="1:10" x14ac:dyDescent="0.25">
      <c r="A11" s="112" t="s">
        <v>324</v>
      </c>
      <c r="B11" s="112" t="s">
        <v>20</v>
      </c>
      <c r="C11" s="112" t="s">
        <v>34</v>
      </c>
      <c r="D11" s="118" t="s">
        <v>1153</v>
      </c>
      <c r="E11" s="119">
        <v>4.8324999999999996</v>
      </c>
      <c r="F11" s="140">
        <v>9266.31</v>
      </c>
      <c r="G11" s="112" t="s">
        <v>326</v>
      </c>
      <c r="H11" s="112" t="s">
        <v>327</v>
      </c>
      <c r="I11" s="112" t="s">
        <v>18</v>
      </c>
      <c r="J11" s="8" t="s">
        <v>25</v>
      </c>
    </row>
    <row r="12" spans="1:10" x14ac:dyDescent="0.25">
      <c r="A12" s="112" t="s">
        <v>346</v>
      </c>
      <c r="B12" s="112" t="s">
        <v>20</v>
      </c>
      <c r="C12" s="112" t="s">
        <v>81</v>
      </c>
      <c r="D12" s="118" t="s">
        <v>1158</v>
      </c>
      <c r="E12" s="119">
        <v>5.0990000000000002</v>
      </c>
      <c r="F12" s="140">
        <v>9203.69</v>
      </c>
      <c r="G12" s="112" t="s">
        <v>96</v>
      </c>
      <c r="H12" s="112" t="s">
        <v>347</v>
      </c>
      <c r="I12" s="112" t="s">
        <v>18</v>
      </c>
      <c r="J12" s="8" t="s">
        <v>25</v>
      </c>
    </row>
    <row r="13" spans="1:10" x14ac:dyDescent="0.25">
      <c r="A13" s="112" t="s">
        <v>349</v>
      </c>
      <c r="B13" s="112" t="s">
        <v>20</v>
      </c>
      <c r="C13" s="112" t="s">
        <v>81</v>
      </c>
      <c r="D13" s="118" t="s">
        <v>1131</v>
      </c>
      <c r="E13" s="119">
        <v>5.2125000000000004</v>
      </c>
      <c r="F13" s="140">
        <v>9116.66</v>
      </c>
      <c r="G13" s="112" t="s">
        <v>213</v>
      </c>
      <c r="H13" s="112" t="s">
        <v>350</v>
      </c>
      <c r="I13" s="112" t="s">
        <v>18</v>
      </c>
      <c r="J13" s="8" t="s">
        <v>25</v>
      </c>
    </row>
    <row r="14" spans="1:10" x14ac:dyDescent="0.25">
      <c r="A14" s="112" t="s">
        <v>352</v>
      </c>
      <c r="B14" s="112" t="s">
        <v>20</v>
      </c>
      <c r="C14" s="112" t="s">
        <v>81</v>
      </c>
      <c r="D14" s="118" t="s">
        <v>1158</v>
      </c>
      <c r="E14" s="119">
        <v>5.2939999999999996</v>
      </c>
      <c r="F14" s="140">
        <v>9555.67</v>
      </c>
      <c r="G14" s="112" t="s">
        <v>120</v>
      </c>
      <c r="H14" s="112" t="s">
        <v>353</v>
      </c>
      <c r="I14" s="112" t="s">
        <v>18</v>
      </c>
      <c r="J14" s="8" t="s">
        <v>25</v>
      </c>
    </row>
    <row r="15" spans="1:10" x14ac:dyDescent="0.25">
      <c r="A15" s="118" t="s">
        <v>354</v>
      </c>
      <c r="B15" s="118" t="s">
        <v>355</v>
      </c>
      <c r="C15" s="112" t="s">
        <v>34</v>
      </c>
      <c r="D15" s="118" t="s">
        <v>1159</v>
      </c>
      <c r="E15" s="10">
        <v>5.35</v>
      </c>
      <c r="F15" s="139">
        <v>4734.75</v>
      </c>
      <c r="G15" s="118" t="s">
        <v>264</v>
      </c>
      <c r="H15" s="118" t="s">
        <v>357</v>
      </c>
      <c r="I15" s="118" t="s">
        <v>8</v>
      </c>
      <c r="J15" s="8" t="s">
        <v>25</v>
      </c>
    </row>
    <row r="16" spans="1:10" x14ac:dyDescent="0.25">
      <c r="A16" s="112" t="s">
        <v>359</v>
      </c>
      <c r="B16" s="112" t="s">
        <v>20</v>
      </c>
      <c r="C16" s="112" t="s">
        <v>81</v>
      </c>
      <c r="D16" s="118" t="s">
        <v>1160</v>
      </c>
      <c r="E16" s="119">
        <v>5.3699000000000003</v>
      </c>
      <c r="F16" s="140">
        <v>13397.9</v>
      </c>
      <c r="G16" s="112" t="s">
        <v>361</v>
      </c>
      <c r="H16" s="112" t="s">
        <v>362</v>
      </c>
      <c r="I16" s="112" t="s">
        <v>18</v>
      </c>
      <c r="J16" s="8" t="s">
        <v>25</v>
      </c>
    </row>
    <row r="17" spans="1:10" x14ac:dyDescent="0.25">
      <c r="A17" s="112" t="s">
        <v>364</v>
      </c>
      <c r="B17" s="112" t="s">
        <v>20</v>
      </c>
      <c r="C17" s="112" t="s">
        <v>34</v>
      </c>
      <c r="D17" s="118" t="s">
        <v>1161</v>
      </c>
      <c r="E17" s="119">
        <v>5.2850000000000001</v>
      </c>
      <c r="F17" s="140">
        <v>10226.469999999999</v>
      </c>
      <c r="G17" s="112" t="s">
        <v>366</v>
      </c>
      <c r="H17" s="112" t="s">
        <v>367</v>
      </c>
      <c r="I17" s="112" t="s">
        <v>18</v>
      </c>
      <c r="J17" s="8" t="s">
        <v>25</v>
      </c>
    </row>
    <row r="18" spans="1:10" x14ac:dyDescent="0.25">
      <c r="A18" s="112" t="s">
        <v>369</v>
      </c>
      <c r="B18" s="112" t="s">
        <v>20</v>
      </c>
      <c r="C18" s="112" t="s">
        <v>34</v>
      </c>
      <c r="D18" s="118" t="s">
        <v>1161</v>
      </c>
      <c r="E18" s="119">
        <v>5.3395000000000001</v>
      </c>
      <c r="F18" s="140">
        <v>10331.93</v>
      </c>
      <c r="G18" s="112" t="s">
        <v>370</v>
      </c>
      <c r="H18" s="112" t="s">
        <v>371</v>
      </c>
      <c r="I18" s="112" t="s">
        <v>18</v>
      </c>
      <c r="J18" s="8" t="s">
        <v>25</v>
      </c>
    </row>
    <row r="19" spans="1:10" x14ac:dyDescent="0.25">
      <c r="A19" s="112" t="s">
        <v>372</v>
      </c>
      <c r="B19" s="112" t="s">
        <v>20</v>
      </c>
      <c r="C19" s="112" t="s">
        <v>34</v>
      </c>
      <c r="D19" s="118" t="s">
        <v>1162</v>
      </c>
      <c r="E19" s="119">
        <v>5.218</v>
      </c>
      <c r="F19" s="140">
        <v>4565.75</v>
      </c>
      <c r="G19" s="112" t="s">
        <v>16</v>
      </c>
      <c r="H19" s="112" t="s">
        <v>374</v>
      </c>
      <c r="I19" s="112" t="s">
        <v>18</v>
      </c>
      <c r="J19" s="8" t="s">
        <v>25</v>
      </c>
    </row>
    <row r="20" spans="1:10" x14ac:dyDescent="0.25">
      <c r="A20" s="112" t="s">
        <v>380</v>
      </c>
      <c r="B20" s="112" t="s">
        <v>20</v>
      </c>
      <c r="C20" s="112" t="s">
        <v>109</v>
      </c>
      <c r="D20" s="118" t="s">
        <v>1164</v>
      </c>
      <c r="E20" s="119">
        <v>5.1079999999999997</v>
      </c>
      <c r="F20" s="140">
        <v>11459.18</v>
      </c>
      <c r="G20" s="112" t="s">
        <v>382</v>
      </c>
      <c r="H20" s="112" t="s">
        <v>383</v>
      </c>
      <c r="I20" s="112" t="s">
        <v>18</v>
      </c>
      <c r="J20" s="8" t="s">
        <v>25</v>
      </c>
    </row>
    <row r="21" spans="1:10" x14ac:dyDescent="0.25">
      <c r="A21" s="112" t="s">
        <v>385</v>
      </c>
      <c r="B21" s="112" t="s">
        <v>20</v>
      </c>
      <c r="C21" s="112" t="s">
        <v>109</v>
      </c>
      <c r="D21" s="118" t="s">
        <v>1165</v>
      </c>
      <c r="E21" s="119">
        <v>5.45</v>
      </c>
      <c r="F21" s="140">
        <v>7630</v>
      </c>
      <c r="G21" s="112" t="s">
        <v>387</v>
      </c>
      <c r="H21" s="112" t="s">
        <v>388</v>
      </c>
      <c r="I21" s="112" t="s">
        <v>18</v>
      </c>
      <c r="J21" s="8" t="s">
        <v>25</v>
      </c>
    </row>
    <row r="22" spans="1:10" x14ac:dyDescent="0.25">
      <c r="A22" s="112" t="s">
        <v>389</v>
      </c>
      <c r="B22" s="112" t="s">
        <v>20</v>
      </c>
      <c r="C22" s="112" t="s">
        <v>118</v>
      </c>
      <c r="D22" s="118" t="s">
        <v>1166</v>
      </c>
      <c r="E22" s="119">
        <v>5.218</v>
      </c>
      <c r="F22" s="140">
        <v>18002.099999999999</v>
      </c>
      <c r="G22" s="112" t="s">
        <v>16</v>
      </c>
      <c r="H22" s="112" t="s">
        <v>391</v>
      </c>
      <c r="I22" s="112" t="s">
        <v>18</v>
      </c>
      <c r="J22" s="8" t="s">
        <v>25</v>
      </c>
    </row>
    <row r="23" spans="1:10" x14ac:dyDescent="0.25">
      <c r="A23" s="112" t="s">
        <v>392</v>
      </c>
      <c r="B23" s="112" t="s">
        <v>20</v>
      </c>
      <c r="C23" s="112" t="s">
        <v>34</v>
      </c>
      <c r="D23" s="118" t="s">
        <v>1152</v>
      </c>
      <c r="E23" s="119">
        <v>5.3090000000000002</v>
      </c>
      <c r="F23" s="140">
        <v>11746.16</v>
      </c>
      <c r="G23" s="112" t="s">
        <v>393</v>
      </c>
      <c r="H23" s="112" t="s">
        <v>394</v>
      </c>
      <c r="I23" s="112" t="s">
        <v>18</v>
      </c>
      <c r="J23" s="8" t="s">
        <v>25</v>
      </c>
    </row>
    <row r="24" spans="1:10" x14ac:dyDescent="0.25">
      <c r="A24" s="112" t="s">
        <v>396</v>
      </c>
      <c r="B24" s="112" t="s">
        <v>20</v>
      </c>
      <c r="C24" s="112" t="s">
        <v>34</v>
      </c>
      <c r="D24" s="118" t="s">
        <v>1144</v>
      </c>
      <c r="E24" s="119">
        <v>5.298</v>
      </c>
      <c r="F24" s="140">
        <v>9377.4599999999991</v>
      </c>
      <c r="G24" s="112" t="s">
        <v>113</v>
      </c>
      <c r="H24" s="112" t="s">
        <v>397</v>
      </c>
      <c r="I24" s="112" t="s">
        <v>18</v>
      </c>
      <c r="J24" s="8" t="s">
        <v>25</v>
      </c>
    </row>
    <row r="25" spans="1:10" x14ac:dyDescent="0.25">
      <c r="A25" s="112" t="s">
        <v>473</v>
      </c>
      <c r="B25" s="112" t="s">
        <v>20</v>
      </c>
      <c r="C25" s="112" t="s">
        <v>474</v>
      </c>
      <c r="D25" s="118" t="s">
        <v>1186</v>
      </c>
      <c r="E25" s="119">
        <v>5.0579999999999998</v>
      </c>
      <c r="F25" s="140">
        <v>1770.3</v>
      </c>
      <c r="G25" s="112" t="s">
        <v>476</v>
      </c>
      <c r="H25" s="112" t="s">
        <v>477</v>
      </c>
      <c r="I25" s="112" t="s">
        <v>18</v>
      </c>
      <c r="J25" s="8" t="s">
        <v>25</v>
      </c>
    </row>
    <row r="26" spans="1:10" x14ac:dyDescent="0.25">
      <c r="A26" s="112" t="s">
        <v>893</v>
      </c>
      <c r="B26" s="113" t="s">
        <v>20</v>
      </c>
      <c r="C26" s="112" t="s">
        <v>894</v>
      </c>
      <c r="D26" s="118" t="s">
        <v>1271</v>
      </c>
      <c r="E26" s="112">
        <v>6.0315000000000003</v>
      </c>
      <c r="F26" s="144">
        <v>7632.56</v>
      </c>
      <c r="G26" s="137">
        <v>44600</v>
      </c>
      <c r="H26" s="16" t="s">
        <v>1272</v>
      </c>
      <c r="I26" s="113" t="s">
        <v>856</v>
      </c>
      <c r="J26" s="66" t="s">
        <v>25</v>
      </c>
    </row>
    <row r="27" spans="1:10" x14ac:dyDescent="0.25">
      <c r="A27" s="112" t="s">
        <v>942</v>
      </c>
      <c r="B27" s="112" t="s">
        <v>20</v>
      </c>
      <c r="C27" s="112" t="s">
        <v>943</v>
      </c>
      <c r="D27" s="118" t="s">
        <v>1955</v>
      </c>
      <c r="E27" s="119">
        <v>5.3250000000000002</v>
      </c>
      <c r="F27" s="141">
        <v>7526.88</v>
      </c>
      <c r="G27" s="112" t="s">
        <v>944</v>
      </c>
      <c r="H27" s="112" t="s">
        <v>945</v>
      </c>
      <c r="I27" s="112" t="s">
        <v>856</v>
      </c>
      <c r="J27" s="66" t="s">
        <v>25</v>
      </c>
    </row>
    <row r="28" spans="1:10" x14ac:dyDescent="0.25">
      <c r="A28" s="112" t="s">
        <v>947</v>
      </c>
      <c r="B28" s="112" t="s">
        <v>20</v>
      </c>
      <c r="C28" s="112" t="s">
        <v>894</v>
      </c>
      <c r="D28" s="118" t="s">
        <v>1956</v>
      </c>
      <c r="E28" s="119">
        <v>5.5</v>
      </c>
      <c r="F28" s="141">
        <v>14567.02</v>
      </c>
      <c r="G28" s="112" t="s">
        <v>120</v>
      </c>
      <c r="H28" s="112" t="s">
        <v>948</v>
      </c>
      <c r="I28" s="112" t="s">
        <v>856</v>
      </c>
      <c r="J28" s="66" t="s">
        <v>25</v>
      </c>
    </row>
    <row r="29" spans="1:10" x14ac:dyDescent="0.25">
      <c r="A29" s="112" t="s">
        <v>1067</v>
      </c>
      <c r="B29" s="112" t="s">
        <v>355</v>
      </c>
      <c r="C29" s="112" t="s">
        <v>1453</v>
      </c>
      <c r="D29" s="20">
        <v>66550.570000000007</v>
      </c>
      <c r="E29" s="296">
        <v>5.2965</v>
      </c>
      <c r="F29" s="141">
        <f>D29*E29</f>
        <v>352485.09400500002</v>
      </c>
      <c r="G29" s="227">
        <v>44924</v>
      </c>
      <c r="I29" s="112" t="s">
        <v>856</v>
      </c>
      <c r="J29" s="66" t="s">
        <v>25</v>
      </c>
    </row>
    <row r="30" spans="1:10" x14ac:dyDescent="0.25">
      <c r="A30" s="174" t="s">
        <v>1005</v>
      </c>
      <c r="B30" s="174">
        <v>28</v>
      </c>
      <c r="C30" s="174"/>
      <c r="D30" s="174"/>
      <c r="E30" s="175"/>
      <c r="F30" s="175">
        <f>SUM(F2:F28)</f>
        <v>235008.55999999997</v>
      </c>
      <c r="G30" s="175"/>
      <c r="H30" s="174"/>
      <c r="I30" s="174"/>
      <c r="J30" s="174"/>
    </row>
    <row r="33" spans="3:9" x14ac:dyDescent="0.25">
      <c r="C33" s="122"/>
      <c r="D33" s="123"/>
      <c r="E33" s="123"/>
      <c r="F33" s="123"/>
      <c r="G33" s="123"/>
      <c r="H33" s="123"/>
      <c r="I33" s="124"/>
    </row>
    <row r="34" spans="3:9" ht="30" x14ac:dyDescent="0.25">
      <c r="C34" s="30" t="s">
        <v>980</v>
      </c>
      <c r="D34" s="30" t="s">
        <v>994</v>
      </c>
      <c r="E34" s="31" t="s">
        <v>982</v>
      </c>
      <c r="F34" s="30" t="s">
        <v>983</v>
      </c>
      <c r="G34" s="30" t="s">
        <v>984</v>
      </c>
      <c r="H34" s="32" t="s">
        <v>1003</v>
      </c>
      <c r="I34" s="33" t="s">
        <v>985</v>
      </c>
    </row>
    <row r="35" spans="3:9" x14ac:dyDescent="0.25">
      <c r="C35" s="173" t="s">
        <v>987</v>
      </c>
      <c r="D35" s="35">
        <v>0</v>
      </c>
      <c r="E35" s="35">
        <v>0</v>
      </c>
      <c r="F35" s="35">
        <v>0</v>
      </c>
      <c r="G35" s="35">
        <v>4</v>
      </c>
      <c r="H35" s="171">
        <v>29726.46</v>
      </c>
      <c r="I35" s="35">
        <v>0</v>
      </c>
    </row>
    <row r="36" spans="3:9" x14ac:dyDescent="0.25">
      <c r="C36" s="173" t="s">
        <v>988</v>
      </c>
      <c r="D36" s="35">
        <v>0</v>
      </c>
      <c r="E36" s="35">
        <v>0</v>
      </c>
      <c r="F36" s="35">
        <v>0</v>
      </c>
      <c r="G36" s="35">
        <v>0</v>
      </c>
      <c r="H36" s="171">
        <v>0</v>
      </c>
      <c r="I36" s="35">
        <v>0</v>
      </c>
    </row>
    <row r="37" spans="3:9" x14ac:dyDescent="0.25">
      <c r="C37" s="173" t="s">
        <v>989</v>
      </c>
      <c r="D37" s="35">
        <v>0</v>
      </c>
      <c r="E37" s="35">
        <v>0</v>
      </c>
      <c r="F37" s="35">
        <v>0</v>
      </c>
      <c r="G37" s="35">
        <v>0</v>
      </c>
      <c r="H37" s="171">
        <v>0</v>
      </c>
      <c r="I37" s="35">
        <v>0</v>
      </c>
    </row>
    <row r="38" spans="3:9" x14ac:dyDescent="0.25">
      <c r="C38" s="173" t="s">
        <v>990</v>
      </c>
      <c r="D38" s="35">
        <v>0</v>
      </c>
      <c r="E38" s="35">
        <v>0</v>
      </c>
      <c r="F38" s="35">
        <v>1</v>
      </c>
      <c r="G38" s="35">
        <v>23</v>
      </c>
      <c r="H38" s="171">
        <v>205282.1</v>
      </c>
      <c r="I38" s="36">
        <v>0</v>
      </c>
    </row>
    <row r="39" spans="3:9" x14ac:dyDescent="0.25">
      <c r="C39" s="173" t="s">
        <v>1004</v>
      </c>
      <c r="D39" s="35">
        <v>0</v>
      </c>
      <c r="E39" s="35">
        <v>0</v>
      </c>
      <c r="F39" s="35">
        <v>0</v>
      </c>
      <c r="G39" s="35">
        <v>0</v>
      </c>
      <c r="H39" s="171">
        <v>0</v>
      </c>
      <c r="I39" s="36">
        <v>0</v>
      </c>
    </row>
    <row r="40" spans="3:9" x14ac:dyDescent="0.25">
      <c r="C40" s="34" t="s">
        <v>811</v>
      </c>
      <c r="D40" s="35">
        <v>0</v>
      </c>
      <c r="E40" s="35">
        <v>0</v>
      </c>
      <c r="F40" s="35">
        <v>0</v>
      </c>
      <c r="G40" s="35">
        <v>0</v>
      </c>
      <c r="H40" s="171">
        <v>0</v>
      </c>
      <c r="I40" s="35">
        <v>0</v>
      </c>
    </row>
    <row r="41" spans="3:9" x14ac:dyDescent="0.25">
      <c r="C41" s="176" t="s">
        <v>992</v>
      </c>
      <c r="D41" s="177">
        <f>SUM(D35:D40)</f>
        <v>0</v>
      </c>
      <c r="E41" s="177">
        <f>SUM(E35:E40)</f>
        <v>0</v>
      </c>
      <c r="F41" s="177">
        <f>SUM(F35:F40)</f>
        <v>1</v>
      </c>
      <c r="G41" s="177">
        <f>SUBTOTAL(9,G35:G40)</f>
        <v>27</v>
      </c>
      <c r="H41" s="178">
        <f t="shared" ref="H41:I41" si="0">SUM(H35:H40)</f>
        <v>235008.56</v>
      </c>
      <c r="I41" s="177">
        <f t="shared" si="0"/>
        <v>0</v>
      </c>
    </row>
  </sheetData>
  <autoFilter ref="A1:J30" xr:uid="{24636256-C5A6-4AC9-8028-B082CDD3E808}"/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35D92-CC2E-47EF-94CA-BAB9CF96D615}">
  <sheetPr filterMode="1"/>
  <dimension ref="A1:J27"/>
  <sheetViews>
    <sheetView workbookViewId="0">
      <selection activeCell="F7" sqref="F7:F8"/>
    </sheetView>
  </sheetViews>
  <sheetFormatPr defaultColWidth="19.140625" defaultRowHeight="15" x14ac:dyDescent="0.25"/>
  <sheetData>
    <row r="1" spans="1:10" x14ac:dyDescent="0.25">
      <c r="A1" s="29" t="s">
        <v>995</v>
      </c>
      <c r="B1" s="29" t="s">
        <v>996</v>
      </c>
      <c r="C1" s="29" t="s">
        <v>997</v>
      </c>
      <c r="D1" s="29" t="s">
        <v>998</v>
      </c>
      <c r="E1" s="29" t="s">
        <v>999</v>
      </c>
      <c r="F1" s="29" t="s">
        <v>1000</v>
      </c>
      <c r="G1" s="29" t="s">
        <v>965</v>
      </c>
      <c r="H1" s="29" t="s">
        <v>966</v>
      </c>
      <c r="I1" s="29" t="s">
        <v>1001</v>
      </c>
      <c r="J1" s="29" t="s">
        <v>970</v>
      </c>
    </row>
    <row r="2" spans="1:10" hidden="1" x14ac:dyDescent="0.25">
      <c r="A2" s="9" t="s">
        <v>97</v>
      </c>
      <c r="B2" s="9" t="s">
        <v>98</v>
      </c>
      <c r="C2" s="9" t="s">
        <v>99</v>
      </c>
      <c r="D2" s="118" t="s">
        <v>1110</v>
      </c>
      <c r="E2" s="119">
        <v>5.3455000000000004</v>
      </c>
      <c r="F2" s="140">
        <v>8018.25</v>
      </c>
      <c r="G2" s="112" t="s">
        <v>102</v>
      </c>
      <c r="H2" s="112" t="s">
        <v>103</v>
      </c>
      <c r="I2" s="9" t="s">
        <v>18</v>
      </c>
      <c r="J2" s="8" t="s">
        <v>25</v>
      </c>
    </row>
    <row r="3" spans="1:10" hidden="1" x14ac:dyDescent="0.25">
      <c r="A3" s="9" t="s">
        <v>160</v>
      </c>
      <c r="B3" s="112" t="s">
        <v>1093</v>
      </c>
      <c r="C3" s="9" t="s">
        <v>162</v>
      </c>
      <c r="D3" s="118" t="s">
        <v>1123</v>
      </c>
      <c r="E3" s="119">
        <v>5.4215</v>
      </c>
      <c r="F3" s="140">
        <v>15451.27</v>
      </c>
      <c r="G3" s="112" t="s">
        <v>164</v>
      </c>
      <c r="H3" s="112" t="s">
        <v>165</v>
      </c>
      <c r="I3" s="9" t="s">
        <v>18</v>
      </c>
      <c r="J3" s="8" t="s">
        <v>25</v>
      </c>
    </row>
    <row r="4" spans="1:10" hidden="1" x14ac:dyDescent="0.25">
      <c r="A4" s="9" t="s">
        <v>170</v>
      </c>
      <c r="B4" s="112" t="s">
        <v>1088</v>
      </c>
      <c r="C4" s="9" t="s">
        <v>109</v>
      </c>
      <c r="D4" s="118" t="s">
        <v>1125</v>
      </c>
      <c r="E4" s="119">
        <v>5.1189999999999998</v>
      </c>
      <c r="F4" s="140">
        <v>12285.6</v>
      </c>
      <c r="G4" s="112" t="s">
        <v>174</v>
      </c>
      <c r="H4" s="112" t="s">
        <v>175</v>
      </c>
      <c r="I4" s="9" t="s">
        <v>18</v>
      </c>
      <c r="J4" s="8" t="s">
        <v>25</v>
      </c>
    </row>
    <row r="5" spans="1:10" ht="22.5" hidden="1" x14ac:dyDescent="0.25">
      <c r="A5" s="9" t="s">
        <v>376</v>
      </c>
      <c r="B5" s="112" t="s">
        <v>377</v>
      </c>
      <c r="C5" s="9" t="s">
        <v>139</v>
      </c>
      <c r="D5" s="118" t="s">
        <v>1163</v>
      </c>
      <c r="E5" s="119">
        <v>5.2255000000000003</v>
      </c>
      <c r="F5" s="140">
        <v>11313.2</v>
      </c>
      <c r="G5" s="112" t="s">
        <v>379</v>
      </c>
      <c r="H5" s="112" t="s">
        <v>38</v>
      </c>
      <c r="I5" s="9" t="s">
        <v>18</v>
      </c>
      <c r="J5" s="8" t="s">
        <v>25</v>
      </c>
    </row>
    <row r="6" spans="1:10" ht="22.5" x14ac:dyDescent="0.25">
      <c r="A6" s="9" t="s">
        <v>865</v>
      </c>
      <c r="B6" s="112" t="s">
        <v>866</v>
      </c>
      <c r="C6" s="9" t="s">
        <v>867</v>
      </c>
      <c r="D6" s="118" t="s">
        <v>1095</v>
      </c>
      <c r="E6" s="119">
        <v>5.1890000000000001</v>
      </c>
      <c r="F6" s="144">
        <v>264639</v>
      </c>
      <c r="G6" s="16" t="s">
        <v>1264</v>
      </c>
      <c r="H6" s="137">
        <v>44918</v>
      </c>
      <c r="I6" s="15" t="s">
        <v>856</v>
      </c>
      <c r="J6" s="66" t="s">
        <v>25</v>
      </c>
    </row>
    <row r="7" spans="1:10" ht="22.5" hidden="1" x14ac:dyDescent="0.25">
      <c r="A7" s="9" t="s">
        <v>899</v>
      </c>
      <c r="B7" s="112" t="s">
        <v>900</v>
      </c>
      <c r="C7" s="9" t="s">
        <v>851</v>
      </c>
      <c r="D7" s="118" t="s">
        <v>1273</v>
      </c>
      <c r="E7" s="119">
        <v>5.1980000000000004</v>
      </c>
      <c r="F7" s="144">
        <v>1341146.3700000001</v>
      </c>
      <c r="G7" s="16" t="s">
        <v>1274</v>
      </c>
      <c r="H7" s="137">
        <v>44923</v>
      </c>
      <c r="I7" s="15" t="s">
        <v>856</v>
      </c>
      <c r="J7" s="66" t="s">
        <v>25</v>
      </c>
    </row>
    <row r="8" spans="1:10" ht="22.5" hidden="1" x14ac:dyDescent="0.25">
      <c r="A8" s="9" t="s">
        <v>899</v>
      </c>
      <c r="B8" s="112" t="s">
        <v>900</v>
      </c>
      <c r="C8" s="9" t="s">
        <v>851</v>
      </c>
      <c r="D8" s="118" t="s">
        <v>1275</v>
      </c>
      <c r="E8" s="119">
        <v>5.1980000000000004</v>
      </c>
      <c r="F8" s="144">
        <v>1602575.57</v>
      </c>
      <c r="G8" s="16" t="s">
        <v>1276</v>
      </c>
      <c r="H8" s="137">
        <v>44923</v>
      </c>
      <c r="I8" s="15" t="s">
        <v>856</v>
      </c>
      <c r="J8" s="66" t="s">
        <v>25</v>
      </c>
    </row>
    <row r="9" spans="1:10" ht="22.5" hidden="1" x14ac:dyDescent="0.25">
      <c r="A9" s="7" t="s">
        <v>931</v>
      </c>
      <c r="B9" s="112" t="s">
        <v>1094</v>
      </c>
      <c r="C9" s="15" t="s">
        <v>932</v>
      </c>
      <c r="D9" s="118" t="s">
        <v>1905</v>
      </c>
      <c r="E9" s="10">
        <v>5.3140000000000001</v>
      </c>
      <c r="F9" s="142">
        <v>170042.68</v>
      </c>
      <c r="G9" s="18" t="s">
        <v>934</v>
      </c>
      <c r="H9" s="18" t="s">
        <v>935</v>
      </c>
      <c r="I9" s="18" t="s">
        <v>849</v>
      </c>
      <c r="J9" s="66" t="s">
        <v>25</v>
      </c>
    </row>
    <row r="10" spans="1:10" hidden="1" x14ac:dyDescent="0.25">
      <c r="A10" s="29" t="s">
        <v>1005</v>
      </c>
      <c r="B10" s="29">
        <v>8</v>
      </c>
      <c r="C10" s="29"/>
      <c r="D10" s="29"/>
      <c r="E10" s="29"/>
      <c r="F10" s="170">
        <f>SUM(F2:F9)</f>
        <v>3425471.9400000004</v>
      </c>
      <c r="G10" s="29"/>
      <c r="H10" s="29"/>
      <c r="I10" s="29"/>
      <c r="J10" s="29"/>
    </row>
    <row r="19" spans="3:9" x14ac:dyDescent="0.25">
      <c r="C19" s="167" t="s">
        <v>1002</v>
      </c>
      <c r="D19" s="168"/>
      <c r="E19" s="168"/>
      <c r="F19" s="168"/>
      <c r="G19" s="168"/>
      <c r="H19" s="168"/>
      <c r="I19" s="169"/>
    </row>
    <row r="20" spans="3:9" ht="30" x14ac:dyDescent="0.25">
      <c r="C20" s="30" t="s">
        <v>980</v>
      </c>
      <c r="D20" s="30" t="s">
        <v>994</v>
      </c>
      <c r="E20" s="31" t="s">
        <v>982</v>
      </c>
      <c r="F20" s="30" t="s">
        <v>983</v>
      </c>
      <c r="G20" s="30" t="s">
        <v>984</v>
      </c>
      <c r="H20" s="32" t="s">
        <v>1003</v>
      </c>
      <c r="I20" s="33" t="s">
        <v>985</v>
      </c>
    </row>
    <row r="21" spans="3:9" x14ac:dyDescent="0.25">
      <c r="C21" s="34" t="s">
        <v>987</v>
      </c>
      <c r="D21" s="35">
        <v>0</v>
      </c>
      <c r="E21" s="35">
        <v>0</v>
      </c>
      <c r="F21" s="35">
        <v>0</v>
      </c>
      <c r="G21" s="35">
        <v>4</v>
      </c>
      <c r="H21" s="171">
        <v>3378403.62</v>
      </c>
      <c r="I21" s="35">
        <v>0</v>
      </c>
    </row>
    <row r="22" spans="3:9" x14ac:dyDescent="0.25">
      <c r="C22" s="34" t="s">
        <v>988</v>
      </c>
      <c r="D22" s="35">
        <v>0</v>
      </c>
      <c r="E22" s="35">
        <v>0</v>
      </c>
      <c r="F22" s="35">
        <v>0</v>
      </c>
      <c r="G22" s="35">
        <v>0</v>
      </c>
      <c r="H22" s="171">
        <v>0</v>
      </c>
      <c r="I22" s="35">
        <v>0</v>
      </c>
    </row>
    <row r="23" spans="3:9" x14ac:dyDescent="0.25">
      <c r="C23" s="34" t="s">
        <v>989</v>
      </c>
      <c r="D23" s="35">
        <v>0</v>
      </c>
      <c r="E23" s="35">
        <v>0</v>
      </c>
      <c r="F23" s="35">
        <v>0</v>
      </c>
      <c r="G23" s="35">
        <v>0</v>
      </c>
      <c r="H23" s="171">
        <v>0</v>
      </c>
      <c r="I23" s="35">
        <v>0</v>
      </c>
    </row>
    <row r="24" spans="3:9" x14ac:dyDescent="0.25">
      <c r="C24" s="34" t="s">
        <v>990</v>
      </c>
      <c r="D24" s="35">
        <v>0</v>
      </c>
      <c r="E24" s="35">
        <v>0</v>
      </c>
      <c r="F24" s="35">
        <v>0</v>
      </c>
      <c r="G24" s="35">
        <v>4</v>
      </c>
      <c r="H24" s="171">
        <v>47068.32</v>
      </c>
      <c r="I24" s="36">
        <v>0</v>
      </c>
    </row>
    <row r="25" spans="3:9" x14ac:dyDescent="0.25">
      <c r="C25" s="34" t="s">
        <v>1004</v>
      </c>
      <c r="D25" s="35">
        <v>0</v>
      </c>
      <c r="E25" s="35">
        <v>0</v>
      </c>
      <c r="F25" s="35">
        <v>0</v>
      </c>
      <c r="G25" s="35">
        <v>0</v>
      </c>
      <c r="H25" s="171">
        <v>0</v>
      </c>
      <c r="I25" s="36">
        <v>0</v>
      </c>
    </row>
    <row r="26" spans="3:9" x14ac:dyDescent="0.25">
      <c r="C26" s="34" t="s">
        <v>811</v>
      </c>
      <c r="D26" s="35">
        <v>0</v>
      </c>
      <c r="E26" s="35">
        <v>0</v>
      </c>
      <c r="F26" s="35">
        <v>0</v>
      </c>
      <c r="G26" s="35">
        <v>0</v>
      </c>
      <c r="H26" s="171">
        <v>0</v>
      </c>
      <c r="I26" s="35">
        <v>0</v>
      </c>
    </row>
    <row r="27" spans="3:9" x14ac:dyDescent="0.25">
      <c r="C27" s="38" t="s">
        <v>992</v>
      </c>
      <c r="D27" s="39">
        <f>SUM(D21:D26)</f>
        <v>0</v>
      </c>
      <c r="E27" s="39">
        <f>SUM(E21:E26)</f>
        <v>0</v>
      </c>
      <c r="F27" s="39">
        <f>SUM(F21:F26)</f>
        <v>0</v>
      </c>
      <c r="G27" s="39">
        <f t="shared" ref="G27:I27" si="0">SUM(G21:G26)</f>
        <v>8</v>
      </c>
      <c r="H27" s="172">
        <f t="shared" si="0"/>
        <v>3425471.94</v>
      </c>
      <c r="I27" s="39">
        <f t="shared" si="0"/>
        <v>0</v>
      </c>
    </row>
  </sheetData>
  <autoFilter ref="A1:J10" xr:uid="{E6D35D92-CC2E-47EF-94CA-BAB9CF96D615}">
    <filterColumn colId="1">
      <filters>
        <filter val="VPPIS/PR"/>
      </filters>
    </filterColumn>
  </autoFilter>
  <mergeCells count="1">
    <mergeCell ref="C19:I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8"/>
  <sheetViews>
    <sheetView topLeftCell="A244" workbookViewId="0">
      <selection activeCell="H271" sqref="H271"/>
    </sheetView>
  </sheetViews>
  <sheetFormatPr defaultRowHeight="15" x14ac:dyDescent="0.25"/>
  <cols>
    <col min="1" max="1" width="19.42578125" style="3" customWidth="1"/>
    <col min="2" max="2" width="0" style="3" hidden="1" customWidth="1"/>
    <col min="3" max="3" width="21.42578125" style="3" customWidth="1"/>
    <col min="4" max="4" width="23" style="3" customWidth="1"/>
    <col min="5" max="5" width="0" style="3" hidden="1" customWidth="1"/>
    <col min="6" max="6" width="17" style="3" customWidth="1"/>
    <col min="7" max="7" width="0" style="3" hidden="1" customWidth="1"/>
    <col min="8" max="8" width="9.28515625" style="3" customWidth="1"/>
    <col min="9" max="9" width="0" style="3" hidden="1" customWidth="1"/>
    <col min="10" max="10" width="14.140625" style="12" bestFit="1" customWidth="1"/>
    <col min="11" max="11" width="0" style="3" hidden="1" customWidth="1"/>
    <col min="12" max="12" width="10.7109375" style="3" customWidth="1"/>
    <col min="13" max="13" width="0" style="3" hidden="1" customWidth="1"/>
    <col min="14" max="14" width="12.7109375" style="3" customWidth="1"/>
    <col min="15" max="15" width="0" style="3" hidden="1" customWidth="1"/>
    <col min="16" max="16" width="10.85546875" style="3" customWidth="1"/>
    <col min="17" max="17" width="13" style="3" customWidth="1"/>
    <col min="18" max="18" width="0" style="3" hidden="1" customWidth="1"/>
    <col min="19" max="19" width="25" style="3" customWidth="1"/>
    <col min="20" max="20" width="0" style="3" hidden="1" customWidth="1"/>
    <col min="21" max="21" width="14.140625" style="3" bestFit="1" customWidth="1"/>
    <col min="22" max="16384" width="9.140625" style="3"/>
  </cols>
  <sheetData>
    <row r="1" spans="1:21" ht="16.899999999999999" customHeight="1" x14ac:dyDescent="0.25">
      <c r="A1" s="1" t="s">
        <v>974</v>
      </c>
      <c r="B1" s="1"/>
      <c r="C1" s="1" t="s">
        <v>959</v>
      </c>
      <c r="D1" s="1" t="s">
        <v>960</v>
      </c>
      <c r="E1" s="1"/>
      <c r="F1" s="1" t="s">
        <v>961</v>
      </c>
      <c r="G1" s="1"/>
      <c r="H1" s="1" t="s">
        <v>962</v>
      </c>
      <c r="I1" s="1"/>
      <c r="J1" s="11" t="s">
        <v>963</v>
      </c>
      <c r="K1" s="1"/>
      <c r="L1" s="1" t="s">
        <v>964</v>
      </c>
      <c r="M1" s="1"/>
      <c r="N1" s="1" t="s">
        <v>965</v>
      </c>
      <c r="O1" s="1"/>
      <c r="P1" s="1" t="s">
        <v>968</v>
      </c>
      <c r="Q1" s="1" t="s">
        <v>967</v>
      </c>
      <c r="R1" s="1"/>
      <c r="S1" s="1" t="s">
        <v>969</v>
      </c>
      <c r="T1" s="1"/>
      <c r="U1" s="2" t="s">
        <v>970</v>
      </c>
    </row>
    <row r="2" spans="1:21" ht="17.649999999999999" customHeight="1" x14ac:dyDescent="0.25">
      <c r="A2" s="118" t="s">
        <v>0</v>
      </c>
      <c r="B2" s="118"/>
      <c r="C2" s="118" t="s">
        <v>1</v>
      </c>
      <c r="D2" s="112" t="s">
        <v>2</v>
      </c>
      <c r="E2" s="112"/>
      <c r="F2" s="118" t="s">
        <v>1096</v>
      </c>
      <c r="G2" s="118"/>
      <c r="H2" s="10">
        <v>5.1859999999999999</v>
      </c>
      <c r="I2" s="10"/>
      <c r="J2" s="139">
        <v>2395.9299999999998</v>
      </c>
      <c r="K2" s="45"/>
      <c r="L2" s="118" t="s">
        <v>4</v>
      </c>
      <c r="M2" s="118"/>
      <c r="N2" s="118" t="s">
        <v>5</v>
      </c>
      <c r="O2" s="118"/>
      <c r="P2" s="118" t="s">
        <v>6</v>
      </c>
      <c r="Q2" s="118" t="s">
        <v>7</v>
      </c>
      <c r="R2" s="118"/>
      <c r="S2" s="118" t="s">
        <v>8</v>
      </c>
      <c r="T2" s="118"/>
      <c r="U2" s="8" t="s">
        <v>9</v>
      </c>
    </row>
    <row r="3" spans="1:21" ht="18" customHeight="1" x14ac:dyDescent="0.25">
      <c r="A3" s="112" t="s">
        <v>10</v>
      </c>
      <c r="B3" s="112"/>
      <c r="C3" s="112" t="s">
        <v>11</v>
      </c>
      <c r="D3" s="112" t="s">
        <v>12</v>
      </c>
      <c r="E3" s="112"/>
      <c r="F3" s="118" t="s">
        <v>1097</v>
      </c>
      <c r="G3" s="118"/>
      <c r="H3" s="119">
        <v>5.2069999999999999</v>
      </c>
      <c r="I3" s="119"/>
      <c r="J3" s="140">
        <v>6560.82</v>
      </c>
      <c r="K3" s="43"/>
      <c r="L3" s="112" t="s">
        <v>14</v>
      </c>
      <c r="M3" s="112"/>
      <c r="N3" s="112" t="s">
        <v>15</v>
      </c>
      <c r="O3" s="112"/>
      <c r="P3" s="112" t="s">
        <v>16</v>
      </c>
      <c r="Q3" s="112" t="s">
        <v>17</v>
      </c>
      <c r="R3" s="112"/>
      <c r="S3" s="112" t="s">
        <v>18</v>
      </c>
      <c r="T3" s="112"/>
      <c r="U3" s="8" t="s">
        <v>9</v>
      </c>
    </row>
    <row r="4" spans="1:21" ht="18" customHeight="1" x14ac:dyDescent="0.25">
      <c r="A4" s="112" t="s">
        <v>19</v>
      </c>
      <c r="B4" s="112"/>
      <c r="C4" s="112" t="s">
        <v>20</v>
      </c>
      <c r="D4" s="112" t="s">
        <v>21</v>
      </c>
      <c r="E4" s="112"/>
      <c r="F4" s="118" t="s">
        <v>1098</v>
      </c>
      <c r="G4" s="118"/>
      <c r="H4" s="119">
        <v>5.4249999999999998</v>
      </c>
      <c r="I4" s="119"/>
      <c r="J4" s="140">
        <v>3933.12</v>
      </c>
      <c r="K4" s="43"/>
      <c r="L4" s="112" t="s">
        <v>23</v>
      </c>
      <c r="M4" s="112"/>
      <c r="N4" s="112" t="s">
        <v>24</v>
      </c>
      <c r="O4" s="112"/>
      <c r="P4" s="112" t="s">
        <v>23</v>
      </c>
      <c r="Q4" s="112" t="s">
        <v>17</v>
      </c>
      <c r="R4" s="112"/>
      <c r="S4" s="112" t="s">
        <v>18</v>
      </c>
      <c r="T4" s="112"/>
      <c r="U4" s="8" t="s">
        <v>25</v>
      </c>
    </row>
    <row r="5" spans="1:21" ht="18" customHeight="1" x14ac:dyDescent="0.25">
      <c r="A5" s="112" t="s">
        <v>26</v>
      </c>
      <c r="B5" s="112"/>
      <c r="C5" s="112" t="s">
        <v>27</v>
      </c>
      <c r="D5" s="112" t="s">
        <v>28</v>
      </c>
      <c r="E5" s="112"/>
      <c r="F5" s="118" t="s">
        <v>1099</v>
      </c>
      <c r="G5" s="118"/>
      <c r="H5" s="119">
        <v>5.516</v>
      </c>
      <c r="I5" s="119"/>
      <c r="J5" s="140">
        <v>3033.8</v>
      </c>
      <c r="K5" s="43"/>
      <c r="L5" s="112" t="s">
        <v>30</v>
      </c>
      <c r="M5" s="112"/>
      <c r="N5" s="112" t="s">
        <v>31</v>
      </c>
      <c r="O5" s="112"/>
      <c r="P5" s="112" t="s">
        <v>32</v>
      </c>
      <c r="Q5" s="112" t="s">
        <v>17</v>
      </c>
      <c r="R5" s="112"/>
      <c r="S5" s="112" t="s">
        <v>18</v>
      </c>
      <c r="T5" s="112"/>
      <c r="U5" s="8" t="s">
        <v>9</v>
      </c>
    </row>
    <row r="6" spans="1:21" ht="18" customHeight="1" x14ac:dyDescent="0.25">
      <c r="A6" s="112" t="s">
        <v>33</v>
      </c>
      <c r="B6" s="112"/>
      <c r="C6" s="112" t="s">
        <v>20</v>
      </c>
      <c r="D6" s="112" t="s">
        <v>34</v>
      </c>
      <c r="E6" s="112"/>
      <c r="F6" s="118" t="s">
        <v>1100</v>
      </c>
      <c r="G6" s="118"/>
      <c r="H6" s="119">
        <v>5.2489999999999997</v>
      </c>
      <c r="I6" s="119"/>
      <c r="J6" s="140">
        <v>3096.91</v>
      </c>
      <c r="K6" s="43"/>
      <c r="L6" s="112" t="s">
        <v>36</v>
      </c>
      <c r="M6" s="112"/>
      <c r="N6" s="112" t="s">
        <v>37</v>
      </c>
      <c r="O6" s="112"/>
      <c r="P6" s="112" t="s">
        <v>38</v>
      </c>
      <c r="Q6" s="112" t="s">
        <v>17</v>
      </c>
      <c r="R6" s="112"/>
      <c r="S6" s="112" t="s">
        <v>18</v>
      </c>
      <c r="T6" s="112"/>
      <c r="U6" s="8" t="s">
        <v>25</v>
      </c>
    </row>
    <row r="7" spans="1:21" ht="18" customHeight="1" x14ac:dyDescent="0.25">
      <c r="A7" s="114" t="s">
        <v>39</v>
      </c>
      <c r="B7" s="112"/>
      <c r="C7" s="114" t="s">
        <v>40</v>
      </c>
      <c r="D7" s="114" t="s">
        <v>41</v>
      </c>
      <c r="E7" s="112"/>
      <c r="F7" s="115" t="s">
        <v>1090</v>
      </c>
      <c r="G7" s="118"/>
      <c r="H7" s="116">
        <v>5.258</v>
      </c>
      <c r="I7" s="119"/>
      <c r="J7" s="186">
        <v>2287.23</v>
      </c>
      <c r="K7" s="43"/>
      <c r="L7" s="114" t="s">
        <v>43</v>
      </c>
      <c r="M7" s="112"/>
      <c r="N7" s="114" t="s">
        <v>44</v>
      </c>
      <c r="O7" s="112"/>
      <c r="P7" s="114" t="s">
        <v>45</v>
      </c>
      <c r="Q7" s="114" t="s">
        <v>17</v>
      </c>
      <c r="R7" s="112"/>
      <c r="S7" s="114" t="s">
        <v>18</v>
      </c>
      <c r="T7" s="112"/>
      <c r="U7" s="5" t="s">
        <v>25</v>
      </c>
    </row>
    <row r="8" spans="1:21" ht="18" customHeight="1" x14ac:dyDescent="0.25">
      <c r="A8" s="78" t="s">
        <v>46</v>
      </c>
      <c r="B8" s="83"/>
      <c r="C8" s="78" t="s">
        <v>47</v>
      </c>
      <c r="D8" s="78" t="s">
        <v>48</v>
      </c>
      <c r="E8" s="83"/>
      <c r="F8" s="79" t="s">
        <v>1101</v>
      </c>
      <c r="G8" s="85"/>
      <c r="H8" s="133">
        <v>5.657</v>
      </c>
      <c r="I8" s="185"/>
      <c r="J8" s="144">
        <v>6109.56</v>
      </c>
      <c r="K8" s="184"/>
      <c r="L8" s="78" t="s">
        <v>50</v>
      </c>
      <c r="M8" s="83"/>
      <c r="N8" s="78" t="s">
        <v>51</v>
      </c>
      <c r="O8" s="83"/>
      <c r="P8" s="78" t="s">
        <v>52</v>
      </c>
      <c r="Q8" s="78" t="s">
        <v>17</v>
      </c>
      <c r="R8" s="83"/>
      <c r="S8" s="78" t="s">
        <v>18</v>
      </c>
      <c r="T8" s="83"/>
      <c r="U8" s="66" t="s">
        <v>9</v>
      </c>
    </row>
    <row r="9" spans="1:21" ht="18" customHeight="1" x14ac:dyDescent="0.25">
      <c r="A9" s="187" t="s">
        <v>53</v>
      </c>
      <c r="B9" s="112"/>
      <c r="C9" s="187" t="s">
        <v>20</v>
      </c>
      <c r="D9" s="187" t="s">
        <v>54</v>
      </c>
      <c r="E9" s="112"/>
      <c r="F9" s="188" t="s">
        <v>1102</v>
      </c>
      <c r="G9" s="118"/>
      <c r="H9" s="190">
        <v>4.6779999999999999</v>
      </c>
      <c r="I9" s="119"/>
      <c r="J9" s="189">
        <v>7882.43</v>
      </c>
      <c r="K9" s="43"/>
      <c r="L9" s="187" t="s">
        <v>56</v>
      </c>
      <c r="M9" s="112"/>
      <c r="N9" s="187" t="s">
        <v>57</v>
      </c>
      <c r="O9" s="112"/>
      <c r="P9" s="187" t="s">
        <v>58</v>
      </c>
      <c r="Q9" s="187" t="s">
        <v>17</v>
      </c>
      <c r="R9" s="112"/>
      <c r="S9" s="187" t="s">
        <v>18</v>
      </c>
      <c r="T9" s="112"/>
      <c r="U9" s="40" t="s">
        <v>9</v>
      </c>
    </row>
    <row r="10" spans="1:21" ht="18" customHeight="1" x14ac:dyDescent="0.25">
      <c r="A10" s="112" t="s">
        <v>59</v>
      </c>
      <c r="B10" s="112"/>
      <c r="C10" s="112" t="s">
        <v>60</v>
      </c>
      <c r="D10" s="112" t="s">
        <v>61</v>
      </c>
      <c r="E10" s="112"/>
      <c r="F10" s="118" t="s">
        <v>1105</v>
      </c>
      <c r="G10" s="118"/>
      <c r="H10" s="119">
        <v>5.1890000000000001</v>
      </c>
      <c r="I10" s="119"/>
      <c r="J10" s="140">
        <v>4841.33</v>
      </c>
      <c r="K10" s="43"/>
      <c r="L10" s="112" t="s">
        <v>64</v>
      </c>
      <c r="M10" s="112"/>
      <c r="N10" s="112" t="s">
        <v>65</v>
      </c>
      <c r="O10" s="112"/>
      <c r="P10" s="112" t="s">
        <v>66</v>
      </c>
      <c r="Q10" s="112" t="s">
        <v>17</v>
      </c>
      <c r="R10" s="112"/>
      <c r="S10" s="112" t="s">
        <v>18</v>
      </c>
      <c r="T10" s="112"/>
      <c r="U10" s="8" t="s">
        <v>25</v>
      </c>
    </row>
    <row r="11" spans="1:21" ht="18" customHeight="1" x14ac:dyDescent="0.25">
      <c r="A11" s="112" t="s">
        <v>67</v>
      </c>
      <c r="B11" s="112"/>
      <c r="C11" s="112" t="s">
        <v>60</v>
      </c>
      <c r="D11" s="112" t="s">
        <v>68</v>
      </c>
      <c r="E11" s="112"/>
      <c r="F11" s="118" t="s">
        <v>1103</v>
      </c>
      <c r="G11" s="118"/>
      <c r="H11" s="119">
        <v>5.1890000000000001</v>
      </c>
      <c r="I11" s="119"/>
      <c r="J11" s="140">
        <v>13128.17</v>
      </c>
      <c r="K11" s="43"/>
      <c r="L11" s="112" t="s">
        <v>64</v>
      </c>
      <c r="M11" s="112"/>
      <c r="N11" s="112" t="s">
        <v>70</v>
      </c>
      <c r="O11" s="112"/>
      <c r="P11" s="112" t="s">
        <v>66</v>
      </c>
      <c r="Q11" s="112" t="s">
        <v>17</v>
      </c>
      <c r="R11" s="112"/>
      <c r="S11" s="112" t="s">
        <v>18</v>
      </c>
      <c r="T11" s="112"/>
      <c r="U11" s="8" t="s">
        <v>25</v>
      </c>
    </row>
    <row r="12" spans="1:21" ht="18" customHeight="1" x14ac:dyDescent="0.25">
      <c r="A12" s="112" t="s">
        <v>71</v>
      </c>
      <c r="B12" s="112"/>
      <c r="C12" s="112" t="s">
        <v>60</v>
      </c>
      <c r="D12" s="112" t="s">
        <v>72</v>
      </c>
      <c r="E12" s="112"/>
      <c r="F12" s="118" t="s">
        <v>1104</v>
      </c>
      <c r="G12" s="118"/>
      <c r="H12" s="119">
        <v>5.6755000000000004</v>
      </c>
      <c r="I12" s="119"/>
      <c r="J12" s="140">
        <v>4540.3999999999996</v>
      </c>
      <c r="K12" s="43"/>
      <c r="L12" s="112" t="s">
        <v>74</v>
      </c>
      <c r="M12" s="112"/>
      <c r="N12" s="112" t="s">
        <v>75</v>
      </c>
      <c r="O12" s="112"/>
      <c r="P12" s="112" t="s">
        <v>76</v>
      </c>
      <c r="Q12" s="112" t="s">
        <v>17</v>
      </c>
      <c r="R12" s="112"/>
      <c r="S12" s="112" t="s">
        <v>18</v>
      </c>
      <c r="T12" s="112"/>
      <c r="U12" s="8" t="s">
        <v>25</v>
      </c>
    </row>
    <row r="13" spans="1:21" ht="18" customHeight="1" x14ac:dyDescent="0.25">
      <c r="A13" s="112" t="s">
        <v>77</v>
      </c>
      <c r="B13" s="112"/>
      <c r="C13" s="112" t="s">
        <v>60</v>
      </c>
      <c r="D13" s="112" t="s">
        <v>68</v>
      </c>
      <c r="E13" s="112"/>
      <c r="F13" s="118" t="s">
        <v>1106</v>
      </c>
      <c r="G13" s="118"/>
      <c r="H13" s="119">
        <v>5.6755000000000004</v>
      </c>
      <c r="I13" s="119"/>
      <c r="J13" s="140">
        <v>18956.169999999998</v>
      </c>
      <c r="K13" s="43"/>
      <c r="L13" s="112" t="s">
        <v>74</v>
      </c>
      <c r="M13" s="112"/>
      <c r="N13" s="112" t="s">
        <v>79</v>
      </c>
      <c r="O13" s="112"/>
      <c r="P13" s="112" t="s">
        <v>76</v>
      </c>
      <c r="Q13" s="112" t="s">
        <v>17</v>
      </c>
      <c r="R13" s="112"/>
      <c r="S13" s="112" t="s">
        <v>18</v>
      </c>
      <c r="T13" s="112"/>
      <c r="U13" s="8" t="s">
        <v>25</v>
      </c>
    </row>
    <row r="14" spans="1:21" ht="18" customHeight="1" x14ac:dyDescent="0.25">
      <c r="A14" s="112" t="s">
        <v>80</v>
      </c>
      <c r="B14" s="112"/>
      <c r="C14" s="112" t="s">
        <v>60</v>
      </c>
      <c r="D14" s="112" t="s">
        <v>81</v>
      </c>
      <c r="E14" s="112"/>
      <c r="F14" s="118" t="s">
        <v>1107</v>
      </c>
      <c r="G14" s="118"/>
      <c r="H14" s="119">
        <v>5.32</v>
      </c>
      <c r="I14" s="119"/>
      <c r="J14" s="140">
        <v>27914.04</v>
      </c>
      <c r="K14" s="43"/>
      <c r="L14" s="112" t="s">
        <v>83</v>
      </c>
      <c r="M14" s="112"/>
      <c r="N14" s="112" t="s">
        <v>84</v>
      </c>
      <c r="O14" s="112"/>
      <c r="P14" s="112" t="s">
        <v>85</v>
      </c>
      <c r="Q14" s="112" t="s">
        <v>17</v>
      </c>
      <c r="R14" s="112"/>
      <c r="S14" s="112" t="s">
        <v>18</v>
      </c>
      <c r="T14" s="112"/>
      <c r="U14" s="8" t="s">
        <v>25</v>
      </c>
    </row>
    <row r="15" spans="1:21" ht="18" customHeight="1" x14ac:dyDescent="0.25">
      <c r="A15" s="112" t="s">
        <v>86</v>
      </c>
      <c r="B15" s="112"/>
      <c r="C15" s="112" t="s">
        <v>20</v>
      </c>
      <c r="D15" s="112" t="s">
        <v>87</v>
      </c>
      <c r="E15" s="112"/>
      <c r="F15" s="118" t="s">
        <v>1108</v>
      </c>
      <c r="G15" s="118"/>
      <c r="H15" s="119">
        <v>5.36</v>
      </c>
      <c r="I15" s="119"/>
      <c r="J15" s="140">
        <v>5360</v>
      </c>
      <c r="K15" s="43"/>
      <c r="L15" s="112" t="s">
        <v>89</v>
      </c>
      <c r="M15" s="112"/>
      <c r="N15" s="112" t="s">
        <v>90</v>
      </c>
      <c r="O15" s="112"/>
      <c r="P15" s="112" t="s">
        <v>89</v>
      </c>
      <c r="Q15" s="112" t="s">
        <v>17</v>
      </c>
      <c r="R15" s="112"/>
      <c r="S15" s="112" t="s">
        <v>18</v>
      </c>
      <c r="T15" s="112"/>
      <c r="U15" s="8" t="s">
        <v>25</v>
      </c>
    </row>
    <row r="16" spans="1:21" ht="18" customHeight="1" x14ac:dyDescent="0.25">
      <c r="A16" s="112" t="s">
        <v>91</v>
      </c>
      <c r="B16" s="112"/>
      <c r="C16" s="112" t="s">
        <v>20</v>
      </c>
      <c r="D16" s="112" t="s">
        <v>92</v>
      </c>
      <c r="E16" s="112"/>
      <c r="F16" s="118" t="s">
        <v>1109</v>
      </c>
      <c r="G16" s="118"/>
      <c r="H16" s="119">
        <v>5.1239999999999997</v>
      </c>
      <c r="I16" s="119"/>
      <c r="J16" s="140">
        <v>3586.8</v>
      </c>
      <c r="K16" s="43"/>
      <c r="L16" s="112" t="s">
        <v>94</v>
      </c>
      <c r="M16" s="112"/>
      <c r="N16" s="112" t="s">
        <v>95</v>
      </c>
      <c r="O16" s="112"/>
      <c r="P16" s="112" t="s">
        <v>96</v>
      </c>
      <c r="Q16" s="112" t="s">
        <v>17</v>
      </c>
      <c r="R16" s="112"/>
      <c r="S16" s="112" t="s">
        <v>18</v>
      </c>
      <c r="T16" s="112"/>
      <c r="U16" s="8" t="s">
        <v>25</v>
      </c>
    </row>
    <row r="17" spans="1:21" ht="18" customHeight="1" x14ac:dyDescent="0.25">
      <c r="A17" s="112" t="s">
        <v>97</v>
      </c>
      <c r="B17" s="112"/>
      <c r="C17" s="112" t="s">
        <v>98</v>
      </c>
      <c r="D17" s="112" t="s">
        <v>99</v>
      </c>
      <c r="E17" s="112"/>
      <c r="F17" s="118" t="s">
        <v>1110</v>
      </c>
      <c r="G17" s="118"/>
      <c r="H17" s="119">
        <v>5.3455000000000004</v>
      </c>
      <c r="I17" s="119"/>
      <c r="J17" s="140">
        <v>8018.25</v>
      </c>
      <c r="K17" s="43"/>
      <c r="L17" s="112" t="s">
        <v>101</v>
      </c>
      <c r="M17" s="112"/>
      <c r="N17" s="112" t="s">
        <v>102</v>
      </c>
      <c r="O17" s="112"/>
      <c r="P17" s="112" t="s">
        <v>103</v>
      </c>
      <c r="Q17" s="112" t="s">
        <v>17</v>
      </c>
      <c r="R17" s="112"/>
      <c r="S17" s="112" t="s">
        <v>18</v>
      </c>
      <c r="T17" s="112"/>
      <c r="U17" s="8" t="s">
        <v>25</v>
      </c>
    </row>
    <row r="18" spans="1:21" ht="18" customHeight="1" x14ac:dyDescent="0.25">
      <c r="A18" s="112" t="s">
        <v>104</v>
      </c>
      <c r="B18" s="112"/>
      <c r="C18" s="112" t="s">
        <v>60</v>
      </c>
      <c r="D18" s="112" t="s">
        <v>105</v>
      </c>
      <c r="E18" s="112"/>
      <c r="F18" s="118" t="s">
        <v>1111</v>
      </c>
      <c r="G18" s="118"/>
      <c r="H18" s="119">
        <v>6.016</v>
      </c>
      <c r="I18" s="119"/>
      <c r="J18" s="140">
        <v>4211.2</v>
      </c>
      <c r="K18" s="43"/>
      <c r="L18" s="112" t="s">
        <v>14</v>
      </c>
      <c r="M18" s="112"/>
      <c r="N18" s="112" t="s">
        <v>107</v>
      </c>
      <c r="O18" s="112"/>
      <c r="P18" s="112" t="s">
        <v>16</v>
      </c>
      <c r="Q18" s="112" t="s">
        <v>17</v>
      </c>
      <c r="R18" s="112"/>
      <c r="S18" s="112" t="s">
        <v>18</v>
      </c>
      <c r="T18" s="112"/>
      <c r="U18" s="8" t="s">
        <v>25</v>
      </c>
    </row>
    <row r="19" spans="1:21" ht="18" customHeight="1" x14ac:dyDescent="0.25">
      <c r="A19" s="112" t="s">
        <v>108</v>
      </c>
      <c r="B19" s="112"/>
      <c r="C19" s="112" t="s">
        <v>60</v>
      </c>
      <c r="D19" s="112" t="s">
        <v>109</v>
      </c>
      <c r="E19" s="112"/>
      <c r="F19" s="118" t="s">
        <v>1112</v>
      </c>
      <c r="G19" s="118"/>
      <c r="H19" s="119">
        <v>5.4180000000000001</v>
      </c>
      <c r="I19" s="119"/>
      <c r="J19" s="140">
        <v>88367.58</v>
      </c>
      <c r="K19" s="43"/>
      <c r="L19" s="112" t="s">
        <v>111</v>
      </c>
      <c r="M19" s="112"/>
      <c r="N19" s="112" t="s">
        <v>112</v>
      </c>
      <c r="O19" s="112"/>
      <c r="P19" s="112" t="s">
        <v>113</v>
      </c>
      <c r="Q19" s="112" t="s">
        <v>17</v>
      </c>
      <c r="R19" s="112"/>
      <c r="S19" s="112" t="s">
        <v>18</v>
      </c>
      <c r="T19" s="112"/>
      <c r="U19" s="8" t="s">
        <v>25</v>
      </c>
    </row>
    <row r="20" spans="1:21" ht="18" customHeight="1" x14ac:dyDescent="0.25">
      <c r="A20" s="112" t="s">
        <v>114</v>
      </c>
      <c r="B20" s="112"/>
      <c r="C20" s="112" t="s">
        <v>60</v>
      </c>
      <c r="D20" s="112" t="s">
        <v>87</v>
      </c>
      <c r="E20" s="112"/>
      <c r="F20" s="118" t="s">
        <v>1113</v>
      </c>
      <c r="G20" s="118"/>
      <c r="H20" s="119">
        <v>5.1890000000000001</v>
      </c>
      <c r="I20" s="119"/>
      <c r="J20" s="140">
        <v>42004.95</v>
      </c>
      <c r="K20" s="43"/>
      <c r="L20" s="112" t="s">
        <v>111</v>
      </c>
      <c r="M20" s="112"/>
      <c r="N20" s="112" t="s">
        <v>116</v>
      </c>
      <c r="O20" s="112"/>
      <c r="P20" s="112" t="s">
        <v>113</v>
      </c>
      <c r="Q20" s="112" t="s">
        <v>17</v>
      </c>
      <c r="R20" s="112"/>
      <c r="S20" s="112" t="s">
        <v>18</v>
      </c>
      <c r="T20" s="112"/>
      <c r="U20" s="8" t="s">
        <v>25</v>
      </c>
    </row>
    <row r="21" spans="1:21" ht="18" customHeight="1" x14ac:dyDescent="0.25">
      <c r="A21" s="112" t="s">
        <v>117</v>
      </c>
      <c r="B21" s="112"/>
      <c r="C21" s="112" t="s">
        <v>60</v>
      </c>
      <c r="D21" s="112" t="s">
        <v>118</v>
      </c>
      <c r="E21" s="112"/>
      <c r="F21" s="118" t="s">
        <v>1114</v>
      </c>
      <c r="G21" s="118"/>
      <c r="H21" s="119">
        <v>5.3440000000000003</v>
      </c>
      <c r="I21" s="119"/>
      <c r="J21" s="140">
        <v>17902.400000000001</v>
      </c>
      <c r="K21" s="43"/>
      <c r="L21" s="112" t="s">
        <v>120</v>
      </c>
      <c r="M21" s="112"/>
      <c r="N21" s="112" t="s">
        <v>121</v>
      </c>
      <c r="O21" s="112"/>
      <c r="P21" s="112" t="s">
        <v>122</v>
      </c>
      <c r="Q21" s="112" t="s">
        <v>17</v>
      </c>
      <c r="R21" s="112"/>
      <c r="S21" s="112" t="s">
        <v>18</v>
      </c>
      <c r="T21" s="112"/>
      <c r="U21" s="8" t="s">
        <v>25</v>
      </c>
    </row>
    <row r="22" spans="1:21" ht="18" customHeight="1" x14ac:dyDescent="0.25">
      <c r="A22" s="112" t="s">
        <v>123</v>
      </c>
      <c r="B22" s="112"/>
      <c r="C22" s="112" t="s">
        <v>60</v>
      </c>
      <c r="D22" s="112" t="s">
        <v>124</v>
      </c>
      <c r="E22" s="112"/>
      <c r="F22" s="118" t="s">
        <v>1115</v>
      </c>
      <c r="G22" s="118"/>
      <c r="H22" s="119">
        <v>5.1364999999999998</v>
      </c>
      <c r="I22" s="119"/>
      <c r="J22" s="140">
        <v>7447.92</v>
      </c>
      <c r="K22" s="43"/>
      <c r="L22" s="112" t="s">
        <v>126</v>
      </c>
      <c r="M22" s="112"/>
      <c r="N22" s="112" t="s">
        <v>127</v>
      </c>
      <c r="O22" s="112"/>
      <c r="P22" s="112" t="s">
        <v>128</v>
      </c>
      <c r="Q22" s="112" t="s">
        <v>17</v>
      </c>
      <c r="R22" s="112"/>
      <c r="S22" s="112" t="s">
        <v>18</v>
      </c>
      <c r="T22" s="112"/>
      <c r="U22" s="8" t="s">
        <v>25</v>
      </c>
    </row>
    <row r="23" spans="1:21" ht="18" customHeight="1" x14ac:dyDescent="0.25">
      <c r="A23" s="112" t="s">
        <v>129</v>
      </c>
      <c r="B23" s="112"/>
      <c r="C23" s="112" t="s">
        <v>60</v>
      </c>
      <c r="D23" s="112" t="s">
        <v>130</v>
      </c>
      <c r="E23" s="112"/>
      <c r="F23" s="118" t="s">
        <v>1116</v>
      </c>
      <c r="G23" s="118"/>
      <c r="H23" s="119">
        <v>5.31</v>
      </c>
      <c r="I23" s="119"/>
      <c r="J23" s="140">
        <v>15160.05</v>
      </c>
      <c r="K23" s="43"/>
      <c r="L23" s="112" t="s">
        <v>120</v>
      </c>
      <c r="M23" s="112"/>
      <c r="N23" s="112" t="s">
        <v>132</v>
      </c>
      <c r="O23" s="112"/>
      <c r="P23" s="112" t="s">
        <v>122</v>
      </c>
      <c r="Q23" s="112" t="s">
        <v>17</v>
      </c>
      <c r="R23" s="112"/>
      <c r="S23" s="112" t="s">
        <v>18</v>
      </c>
      <c r="T23" s="112"/>
      <c r="U23" s="8" t="s">
        <v>25</v>
      </c>
    </row>
    <row r="24" spans="1:21" ht="18" customHeight="1" x14ac:dyDescent="0.25">
      <c r="A24" s="112" t="s">
        <v>133</v>
      </c>
      <c r="B24" s="112"/>
      <c r="C24" s="112" t="s">
        <v>60</v>
      </c>
      <c r="D24" s="112" t="s">
        <v>68</v>
      </c>
      <c r="E24" s="112"/>
      <c r="F24" s="118" t="s">
        <v>1117</v>
      </c>
      <c r="G24" s="118"/>
      <c r="H24" s="119">
        <v>5.2685000000000004</v>
      </c>
      <c r="I24" s="119"/>
      <c r="J24" s="140">
        <v>9694.0400000000009</v>
      </c>
      <c r="K24" s="43"/>
      <c r="L24" s="112" t="s">
        <v>135</v>
      </c>
      <c r="M24" s="112"/>
      <c r="N24" s="112" t="s">
        <v>136</v>
      </c>
      <c r="O24" s="112"/>
      <c r="P24" s="112" t="s">
        <v>137</v>
      </c>
      <c r="Q24" s="112" t="s">
        <v>17</v>
      </c>
      <c r="R24" s="112"/>
      <c r="S24" s="112" t="s">
        <v>18</v>
      </c>
      <c r="T24" s="112"/>
      <c r="U24" s="8" t="s">
        <v>25</v>
      </c>
    </row>
    <row r="25" spans="1:21" ht="18" customHeight="1" x14ac:dyDescent="0.25">
      <c r="A25" s="112" t="s">
        <v>138</v>
      </c>
      <c r="B25" s="112"/>
      <c r="C25" s="112" t="s">
        <v>60</v>
      </c>
      <c r="D25" s="112" t="s">
        <v>139</v>
      </c>
      <c r="E25" s="112"/>
      <c r="F25" s="118" t="s">
        <v>1118</v>
      </c>
      <c r="G25" s="118"/>
      <c r="H25" s="119">
        <v>5.2685000000000004</v>
      </c>
      <c r="I25" s="119"/>
      <c r="J25" s="140">
        <v>23866.3</v>
      </c>
      <c r="K25" s="43"/>
      <c r="L25" s="112" t="s">
        <v>135</v>
      </c>
      <c r="M25" s="112"/>
      <c r="N25" s="112" t="s">
        <v>141</v>
      </c>
      <c r="O25" s="112"/>
      <c r="P25" s="112" t="s">
        <v>137</v>
      </c>
      <c r="Q25" s="112" t="s">
        <v>17</v>
      </c>
      <c r="R25" s="112"/>
      <c r="S25" s="112" t="s">
        <v>18</v>
      </c>
      <c r="T25" s="112"/>
      <c r="U25" s="8" t="s">
        <v>25</v>
      </c>
    </row>
    <row r="26" spans="1:21" ht="17.25" customHeight="1" x14ac:dyDescent="0.25">
      <c r="A26" s="112" t="s">
        <v>142</v>
      </c>
      <c r="B26" s="112"/>
      <c r="C26" s="112" t="s">
        <v>60</v>
      </c>
      <c r="D26" s="112" t="s">
        <v>143</v>
      </c>
      <c r="E26" s="112"/>
      <c r="F26" s="118" t="s">
        <v>1119</v>
      </c>
      <c r="G26" s="118"/>
      <c r="H26" s="119">
        <v>5.2685000000000004</v>
      </c>
      <c r="I26" s="119"/>
      <c r="J26" s="140">
        <v>8334.76</v>
      </c>
      <c r="K26" s="43"/>
      <c r="L26" s="112" t="s">
        <v>135</v>
      </c>
      <c r="M26" s="112"/>
      <c r="N26" s="112" t="s">
        <v>145</v>
      </c>
      <c r="O26" s="112"/>
      <c r="P26" s="112" t="s">
        <v>137</v>
      </c>
      <c r="Q26" s="112" t="s">
        <v>17</v>
      </c>
      <c r="R26" s="112"/>
      <c r="S26" s="112" t="s">
        <v>18</v>
      </c>
      <c r="T26" s="112"/>
      <c r="U26" s="8" t="s">
        <v>25</v>
      </c>
    </row>
    <row r="27" spans="1:21" ht="17.25" customHeight="1" x14ac:dyDescent="0.25">
      <c r="A27" s="118" t="s">
        <v>146</v>
      </c>
      <c r="B27" s="118"/>
      <c r="C27" s="118" t="s">
        <v>147</v>
      </c>
      <c r="D27" s="112" t="s">
        <v>34</v>
      </c>
      <c r="E27" s="112"/>
      <c r="F27" s="118" t="s">
        <v>1120</v>
      </c>
      <c r="G27" s="118"/>
      <c r="H27" s="10">
        <v>5.2685000000000004</v>
      </c>
      <c r="I27" s="10"/>
      <c r="J27" s="139">
        <v>33981.82</v>
      </c>
      <c r="K27" s="44"/>
      <c r="L27" s="118" t="s">
        <v>149</v>
      </c>
      <c r="M27" s="118"/>
      <c r="N27" s="118" t="s">
        <v>150</v>
      </c>
      <c r="O27" s="118"/>
      <c r="P27" s="118" t="s">
        <v>151</v>
      </c>
      <c r="Q27" s="118" t="s">
        <v>7</v>
      </c>
      <c r="R27" s="118"/>
      <c r="S27" s="118" t="s">
        <v>8</v>
      </c>
      <c r="T27" s="118"/>
      <c r="U27" s="8" t="s">
        <v>25</v>
      </c>
    </row>
    <row r="28" spans="1:21" ht="18" customHeight="1" x14ac:dyDescent="0.25">
      <c r="A28" s="112" t="s">
        <v>152</v>
      </c>
      <c r="B28" s="112"/>
      <c r="C28" s="112" t="s">
        <v>60</v>
      </c>
      <c r="D28" s="112" t="s">
        <v>68</v>
      </c>
      <c r="E28" s="112"/>
      <c r="F28" s="118" t="s">
        <v>1121</v>
      </c>
      <c r="G28" s="118"/>
      <c r="H28" s="119">
        <v>5.2685000000000004</v>
      </c>
      <c r="I28" s="119"/>
      <c r="J28" s="140">
        <v>16332.35</v>
      </c>
      <c r="K28" s="43"/>
      <c r="L28" s="112" t="s">
        <v>135</v>
      </c>
      <c r="M28" s="112"/>
      <c r="N28" s="112" t="s">
        <v>154</v>
      </c>
      <c r="O28" s="112"/>
      <c r="P28" s="112" t="s">
        <v>137</v>
      </c>
      <c r="Q28" s="112" t="s">
        <v>17</v>
      </c>
      <c r="R28" s="112"/>
      <c r="S28" s="112" t="s">
        <v>18</v>
      </c>
      <c r="T28" s="112"/>
      <c r="U28" s="8" t="s">
        <v>25</v>
      </c>
    </row>
    <row r="29" spans="1:21" ht="18" customHeight="1" x14ac:dyDescent="0.25">
      <c r="A29" s="112" t="s">
        <v>155</v>
      </c>
      <c r="B29" s="112"/>
      <c r="C29" s="112" t="s">
        <v>11</v>
      </c>
      <c r="D29" s="112" t="s">
        <v>68</v>
      </c>
      <c r="E29" s="112"/>
      <c r="F29" s="118" t="s">
        <v>1122</v>
      </c>
      <c r="G29" s="118"/>
      <c r="H29" s="119">
        <v>5.1429999999999998</v>
      </c>
      <c r="I29" s="119"/>
      <c r="J29" s="140">
        <v>11468.89</v>
      </c>
      <c r="K29" s="43"/>
      <c r="L29" s="112" t="s">
        <v>157</v>
      </c>
      <c r="M29" s="112"/>
      <c r="N29" s="112" t="s">
        <v>158</v>
      </c>
      <c r="O29" s="112"/>
      <c r="P29" s="112" t="s">
        <v>159</v>
      </c>
      <c r="Q29" s="112" t="s">
        <v>17</v>
      </c>
      <c r="R29" s="112"/>
      <c r="S29" s="112" t="s">
        <v>18</v>
      </c>
      <c r="T29" s="112"/>
      <c r="U29" s="8" t="s">
        <v>25</v>
      </c>
    </row>
    <row r="30" spans="1:21" ht="18" customHeight="1" x14ac:dyDescent="0.25">
      <c r="A30" s="112" t="s">
        <v>160</v>
      </c>
      <c r="B30" s="112"/>
      <c r="C30" s="112" t="s">
        <v>1093</v>
      </c>
      <c r="D30" s="112" t="s">
        <v>162</v>
      </c>
      <c r="E30" s="112"/>
      <c r="F30" s="118" t="s">
        <v>1123</v>
      </c>
      <c r="G30" s="118"/>
      <c r="H30" s="119">
        <v>5.4215</v>
      </c>
      <c r="I30" s="119"/>
      <c r="J30" s="140">
        <v>15451.27</v>
      </c>
      <c r="K30" s="43"/>
      <c r="L30" s="112" t="s">
        <v>159</v>
      </c>
      <c r="M30" s="112"/>
      <c r="N30" s="112" t="s">
        <v>164</v>
      </c>
      <c r="O30" s="112"/>
      <c r="P30" s="112" t="s">
        <v>165</v>
      </c>
      <c r="Q30" s="112" t="s">
        <v>17</v>
      </c>
      <c r="R30" s="112"/>
      <c r="S30" s="112" t="s">
        <v>18</v>
      </c>
      <c r="T30" s="112"/>
      <c r="U30" s="8" t="s">
        <v>25</v>
      </c>
    </row>
    <row r="31" spans="1:21" ht="18" customHeight="1" x14ac:dyDescent="0.25">
      <c r="A31" s="112" t="s">
        <v>166</v>
      </c>
      <c r="B31" s="112"/>
      <c r="C31" s="112" t="s">
        <v>11</v>
      </c>
      <c r="D31" s="112" t="s">
        <v>34</v>
      </c>
      <c r="E31" s="112"/>
      <c r="F31" s="118" t="s">
        <v>1124</v>
      </c>
      <c r="G31" s="118"/>
      <c r="H31" s="119">
        <v>5.258</v>
      </c>
      <c r="I31" s="119"/>
      <c r="J31" s="140">
        <v>2366.1</v>
      </c>
      <c r="K31" s="43"/>
      <c r="L31" s="112" t="s">
        <v>103</v>
      </c>
      <c r="M31" s="112"/>
      <c r="N31" s="112" t="s">
        <v>168</v>
      </c>
      <c r="O31" s="112"/>
      <c r="P31" s="112" t="s">
        <v>169</v>
      </c>
      <c r="Q31" s="112" t="s">
        <v>17</v>
      </c>
      <c r="R31" s="112"/>
      <c r="S31" s="112" t="s">
        <v>18</v>
      </c>
      <c r="T31" s="112"/>
      <c r="U31" s="8" t="s">
        <v>25</v>
      </c>
    </row>
    <row r="32" spans="1:21" ht="18" customHeight="1" x14ac:dyDescent="0.25">
      <c r="A32" s="114" t="s">
        <v>170</v>
      </c>
      <c r="B32" s="112"/>
      <c r="C32" s="114" t="s">
        <v>1088</v>
      </c>
      <c r="D32" s="114" t="s">
        <v>109</v>
      </c>
      <c r="E32" s="112"/>
      <c r="F32" s="115" t="s">
        <v>1125</v>
      </c>
      <c r="G32" s="118"/>
      <c r="H32" s="116">
        <v>5.1189999999999998</v>
      </c>
      <c r="I32" s="119"/>
      <c r="J32" s="186">
        <v>12285.6</v>
      </c>
      <c r="K32" s="43"/>
      <c r="L32" s="114" t="s">
        <v>173</v>
      </c>
      <c r="M32" s="112"/>
      <c r="N32" s="114" t="s">
        <v>174</v>
      </c>
      <c r="O32" s="112"/>
      <c r="P32" s="114" t="s">
        <v>175</v>
      </c>
      <c r="Q32" s="114" t="s">
        <v>17</v>
      </c>
      <c r="R32" s="112"/>
      <c r="S32" s="114" t="s">
        <v>18</v>
      </c>
      <c r="T32" s="112"/>
      <c r="U32" s="5" t="s">
        <v>25</v>
      </c>
    </row>
    <row r="33" spans="1:21" ht="18" customHeight="1" x14ac:dyDescent="0.25">
      <c r="A33" s="78" t="s">
        <v>176</v>
      </c>
      <c r="B33" s="83"/>
      <c r="C33" s="78" t="s">
        <v>47</v>
      </c>
      <c r="D33" s="78" t="s">
        <v>68</v>
      </c>
      <c r="E33" s="83"/>
      <c r="F33" s="79" t="s">
        <v>1126</v>
      </c>
      <c r="G33" s="85"/>
      <c r="H33" s="133">
        <v>5.2314999999999996</v>
      </c>
      <c r="I33" s="185"/>
      <c r="J33" s="144">
        <v>41716.660000000003</v>
      </c>
      <c r="K33" s="184"/>
      <c r="L33" s="78" t="s">
        <v>178</v>
      </c>
      <c r="M33" s="83"/>
      <c r="N33" s="78" t="s">
        <v>179</v>
      </c>
      <c r="O33" s="83"/>
      <c r="P33" s="78" t="s">
        <v>30</v>
      </c>
      <c r="Q33" s="78" t="s">
        <v>17</v>
      </c>
      <c r="R33" s="83"/>
      <c r="S33" s="78" t="s">
        <v>18</v>
      </c>
      <c r="T33" s="83"/>
      <c r="U33" s="66" t="s">
        <v>25</v>
      </c>
    </row>
    <row r="34" spans="1:21" ht="18" customHeight="1" x14ac:dyDescent="0.25">
      <c r="A34" s="187" t="s">
        <v>180</v>
      </c>
      <c r="B34" s="112"/>
      <c r="C34" s="187" t="s">
        <v>181</v>
      </c>
      <c r="D34" s="187" t="s">
        <v>34</v>
      </c>
      <c r="E34" s="112"/>
      <c r="F34" s="188" t="s">
        <v>1127</v>
      </c>
      <c r="G34" s="118"/>
      <c r="H34" s="190">
        <v>4.9279999999999999</v>
      </c>
      <c r="I34" s="119"/>
      <c r="J34" s="189">
        <v>14537.6</v>
      </c>
      <c r="K34" s="43"/>
      <c r="L34" s="187" t="s">
        <v>183</v>
      </c>
      <c r="M34" s="112"/>
      <c r="N34" s="187" t="s">
        <v>184</v>
      </c>
      <c r="O34" s="112"/>
      <c r="P34" s="187" t="s">
        <v>43</v>
      </c>
      <c r="Q34" s="187" t="s">
        <v>17</v>
      </c>
      <c r="R34" s="112"/>
      <c r="S34" s="187" t="s">
        <v>18</v>
      </c>
      <c r="T34" s="112"/>
      <c r="U34" s="40" t="s">
        <v>25</v>
      </c>
    </row>
    <row r="35" spans="1:21" ht="18" customHeight="1" x14ac:dyDescent="0.25">
      <c r="A35" s="112" t="s">
        <v>185</v>
      </c>
      <c r="B35" s="112"/>
      <c r="C35" s="112" t="s">
        <v>181</v>
      </c>
      <c r="D35" s="112" t="s">
        <v>92</v>
      </c>
      <c r="E35" s="112"/>
      <c r="F35" s="118" t="s">
        <v>1109</v>
      </c>
      <c r="G35" s="118"/>
      <c r="H35" s="119">
        <v>4.8</v>
      </c>
      <c r="I35" s="119"/>
      <c r="J35" s="140">
        <v>3360</v>
      </c>
      <c r="K35" s="43"/>
      <c r="L35" s="112" t="s">
        <v>186</v>
      </c>
      <c r="M35" s="112"/>
      <c r="N35" s="112" t="s">
        <v>187</v>
      </c>
      <c r="O35" s="112"/>
      <c r="P35" s="112" t="s">
        <v>188</v>
      </c>
      <c r="Q35" s="112" t="s">
        <v>17</v>
      </c>
      <c r="R35" s="112"/>
      <c r="S35" s="112" t="s">
        <v>18</v>
      </c>
      <c r="T35" s="112"/>
      <c r="U35" s="8" t="s">
        <v>25</v>
      </c>
    </row>
    <row r="36" spans="1:21" ht="18" customHeight="1" x14ac:dyDescent="0.25">
      <c r="A36" s="112" t="s">
        <v>189</v>
      </c>
      <c r="B36" s="112"/>
      <c r="C36" s="112" t="s">
        <v>181</v>
      </c>
      <c r="D36" s="112" t="s">
        <v>81</v>
      </c>
      <c r="E36" s="112"/>
      <c r="F36" s="118" t="s">
        <v>1128</v>
      </c>
      <c r="G36" s="118"/>
      <c r="H36" s="119">
        <v>4.7098000000000004</v>
      </c>
      <c r="I36" s="119"/>
      <c r="J36" s="140">
        <v>11397.71</v>
      </c>
      <c r="K36" s="43"/>
      <c r="L36" s="112" t="s">
        <v>191</v>
      </c>
      <c r="M36" s="112"/>
      <c r="N36" s="112" t="s">
        <v>192</v>
      </c>
      <c r="O36" s="112"/>
      <c r="P36" s="112" t="s">
        <v>193</v>
      </c>
      <c r="Q36" s="112" t="s">
        <v>17</v>
      </c>
      <c r="R36" s="112"/>
      <c r="S36" s="112" t="s">
        <v>18</v>
      </c>
      <c r="T36" s="112"/>
      <c r="U36" s="8" t="s">
        <v>25</v>
      </c>
    </row>
    <row r="37" spans="1:21" ht="18" customHeight="1" x14ac:dyDescent="0.25">
      <c r="A37" s="112" t="s">
        <v>194</v>
      </c>
      <c r="B37" s="112"/>
      <c r="C37" s="112" t="s">
        <v>181</v>
      </c>
      <c r="D37" s="112" t="s">
        <v>34</v>
      </c>
      <c r="E37" s="112"/>
      <c r="F37" s="118" t="s">
        <v>1127</v>
      </c>
      <c r="G37" s="118"/>
      <c r="H37" s="119">
        <v>4.7839999999999998</v>
      </c>
      <c r="I37" s="119"/>
      <c r="J37" s="140">
        <v>14112.8</v>
      </c>
      <c r="K37" s="43"/>
      <c r="L37" s="112" t="s">
        <v>195</v>
      </c>
      <c r="M37" s="112"/>
      <c r="N37" s="112" t="s">
        <v>196</v>
      </c>
      <c r="O37" s="112"/>
      <c r="P37" s="112" t="s">
        <v>197</v>
      </c>
      <c r="Q37" s="112" t="s">
        <v>17</v>
      </c>
      <c r="R37" s="112"/>
      <c r="S37" s="112" t="s">
        <v>18</v>
      </c>
      <c r="T37" s="112"/>
      <c r="U37" s="8" t="s">
        <v>25</v>
      </c>
    </row>
    <row r="38" spans="1:21" ht="18" customHeight="1" x14ac:dyDescent="0.25">
      <c r="A38" s="112" t="s">
        <v>198</v>
      </c>
      <c r="B38" s="112"/>
      <c r="C38" s="112" t="s">
        <v>181</v>
      </c>
      <c r="D38" s="112" t="s">
        <v>34</v>
      </c>
      <c r="E38" s="112"/>
      <c r="F38" s="118" t="s">
        <v>1127</v>
      </c>
      <c r="G38" s="118"/>
      <c r="H38" s="119">
        <v>5.1894999999999998</v>
      </c>
      <c r="I38" s="119"/>
      <c r="J38" s="140">
        <v>15309.02</v>
      </c>
      <c r="K38" s="43"/>
      <c r="L38" s="112" t="s">
        <v>199</v>
      </c>
      <c r="M38" s="112"/>
      <c r="N38" s="112" t="s">
        <v>200</v>
      </c>
      <c r="O38" s="112"/>
      <c r="P38" s="112" t="s">
        <v>201</v>
      </c>
      <c r="Q38" s="112" t="s">
        <v>17</v>
      </c>
      <c r="R38" s="112"/>
      <c r="S38" s="112" t="s">
        <v>18</v>
      </c>
      <c r="T38" s="112"/>
      <c r="U38" s="8" t="s">
        <v>25</v>
      </c>
    </row>
    <row r="39" spans="1:21" ht="18" customHeight="1" x14ac:dyDescent="0.25">
      <c r="A39" s="112" t="s">
        <v>202</v>
      </c>
      <c r="B39" s="112"/>
      <c r="C39" s="112" t="s">
        <v>181</v>
      </c>
      <c r="D39" s="112" t="s">
        <v>109</v>
      </c>
      <c r="E39" s="112"/>
      <c r="F39" s="118" t="s">
        <v>1129</v>
      </c>
      <c r="G39" s="118"/>
      <c r="H39" s="119">
        <v>5.0949999999999998</v>
      </c>
      <c r="I39" s="119"/>
      <c r="J39" s="140">
        <v>10555.2</v>
      </c>
      <c r="K39" s="43"/>
      <c r="L39" s="112" t="s">
        <v>165</v>
      </c>
      <c r="M39" s="112"/>
      <c r="N39" s="112" t="s">
        <v>204</v>
      </c>
      <c r="O39" s="112"/>
      <c r="P39" s="112" t="s">
        <v>205</v>
      </c>
      <c r="Q39" s="112" t="s">
        <v>17</v>
      </c>
      <c r="R39" s="112"/>
      <c r="S39" s="112" t="s">
        <v>18</v>
      </c>
      <c r="T39" s="112"/>
      <c r="U39" s="8" t="s">
        <v>25</v>
      </c>
    </row>
    <row r="40" spans="1:21" ht="18" customHeight="1" x14ac:dyDescent="0.25">
      <c r="A40" s="112" t="s">
        <v>206</v>
      </c>
      <c r="B40" s="112"/>
      <c r="C40" s="112" t="s">
        <v>181</v>
      </c>
      <c r="D40" s="112" t="s">
        <v>109</v>
      </c>
      <c r="E40" s="112"/>
      <c r="F40" s="118" t="s">
        <v>1130</v>
      </c>
      <c r="G40" s="118"/>
      <c r="H40" s="119">
        <v>5.2145000000000001</v>
      </c>
      <c r="I40" s="119"/>
      <c r="J40" s="140">
        <v>9242.75</v>
      </c>
      <c r="K40" s="43"/>
      <c r="L40" s="112" t="s">
        <v>101</v>
      </c>
      <c r="M40" s="112"/>
      <c r="N40" s="112" t="s">
        <v>208</v>
      </c>
      <c r="O40" s="112"/>
      <c r="P40" s="112" t="s">
        <v>103</v>
      </c>
      <c r="Q40" s="112" t="s">
        <v>17</v>
      </c>
      <c r="R40" s="112"/>
      <c r="S40" s="112" t="s">
        <v>18</v>
      </c>
      <c r="T40" s="112"/>
      <c r="U40" s="8" t="s">
        <v>25</v>
      </c>
    </row>
    <row r="41" spans="1:21" ht="18" customHeight="1" x14ac:dyDescent="0.25">
      <c r="A41" s="112" t="s">
        <v>209</v>
      </c>
      <c r="B41" s="112"/>
      <c r="C41" s="112" t="s">
        <v>27</v>
      </c>
      <c r="D41" s="112" t="s">
        <v>81</v>
      </c>
      <c r="E41" s="112"/>
      <c r="F41" s="118" t="s">
        <v>1131</v>
      </c>
      <c r="G41" s="118"/>
      <c r="H41" s="119">
        <v>5.3680000000000003</v>
      </c>
      <c r="I41" s="119"/>
      <c r="J41" s="140">
        <v>9388.6299999999992</v>
      </c>
      <c r="K41" s="43"/>
      <c r="L41" s="112" t="s">
        <v>211</v>
      </c>
      <c r="M41" s="112"/>
      <c r="N41" s="112" t="s">
        <v>212</v>
      </c>
      <c r="O41" s="112"/>
      <c r="P41" s="112" t="s">
        <v>213</v>
      </c>
      <c r="Q41" s="112" t="s">
        <v>17</v>
      </c>
      <c r="R41" s="112"/>
      <c r="S41" s="112" t="s">
        <v>18</v>
      </c>
      <c r="T41" s="112"/>
      <c r="U41" s="8" t="s">
        <v>9</v>
      </c>
    </row>
    <row r="42" spans="1:21" ht="18" customHeight="1" x14ac:dyDescent="0.25">
      <c r="A42" s="112" t="s">
        <v>214</v>
      </c>
      <c r="B42" s="112"/>
      <c r="C42" s="112" t="s">
        <v>60</v>
      </c>
      <c r="D42" s="112" t="s">
        <v>109</v>
      </c>
      <c r="E42" s="112"/>
      <c r="F42" s="118" t="s">
        <v>1132</v>
      </c>
      <c r="G42" s="118"/>
      <c r="H42" s="119">
        <v>5.1280000000000001</v>
      </c>
      <c r="I42" s="119"/>
      <c r="J42" s="140">
        <v>92919.360000000001</v>
      </c>
      <c r="K42" s="43"/>
      <c r="L42" s="112" t="s">
        <v>216</v>
      </c>
      <c r="M42" s="112"/>
      <c r="N42" s="112" t="s">
        <v>217</v>
      </c>
      <c r="O42" s="112"/>
      <c r="P42" s="112" t="s">
        <v>191</v>
      </c>
      <c r="Q42" s="112" t="s">
        <v>17</v>
      </c>
      <c r="R42" s="112"/>
      <c r="S42" s="112" t="s">
        <v>18</v>
      </c>
      <c r="T42" s="112"/>
      <c r="U42" s="8" t="s">
        <v>25</v>
      </c>
    </row>
    <row r="43" spans="1:21" ht="18" customHeight="1" x14ac:dyDescent="0.25">
      <c r="A43" s="112" t="s">
        <v>218</v>
      </c>
      <c r="B43" s="112"/>
      <c r="C43" s="112" t="s">
        <v>60</v>
      </c>
      <c r="D43" s="112" t="s">
        <v>87</v>
      </c>
      <c r="E43" s="112"/>
      <c r="F43" s="118" t="s">
        <v>1133</v>
      </c>
      <c r="G43" s="118"/>
      <c r="H43" s="119">
        <v>4.7640000000000002</v>
      </c>
      <c r="I43" s="119"/>
      <c r="J43" s="140">
        <v>19913.52</v>
      </c>
      <c r="K43" s="43"/>
      <c r="L43" s="112" t="s">
        <v>216</v>
      </c>
      <c r="M43" s="112"/>
      <c r="N43" s="112" t="s">
        <v>220</v>
      </c>
      <c r="O43" s="112"/>
      <c r="P43" s="112" t="s">
        <v>191</v>
      </c>
      <c r="Q43" s="112" t="s">
        <v>17</v>
      </c>
      <c r="R43" s="112"/>
      <c r="S43" s="112" t="s">
        <v>18</v>
      </c>
      <c r="T43" s="112"/>
      <c r="U43" s="8" t="s">
        <v>25</v>
      </c>
    </row>
    <row r="44" spans="1:21" ht="18" customHeight="1" x14ac:dyDescent="0.25">
      <c r="A44" s="112" t="s">
        <v>221</v>
      </c>
      <c r="B44" s="112"/>
      <c r="C44" s="112" t="s">
        <v>60</v>
      </c>
      <c r="D44" s="112" t="s">
        <v>222</v>
      </c>
      <c r="E44" s="112"/>
      <c r="F44" s="118" t="s">
        <v>1134</v>
      </c>
      <c r="G44" s="118"/>
      <c r="H44" s="119">
        <v>5.1315</v>
      </c>
      <c r="I44" s="119"/>
      <c r="J44" s="140">
        <v>6922.39</v>
      </c>
      <c r="K44" s="43"/>
      <c r="L44" s="112" t="s">
        <v>224</v>
      </c>
      <c r="M44" s="112"/>
      <c r="N44" s="112" t="s">
        <v>225</v>
      </c>
      <c r="O44" s="112"/>
      <c r="P44" s="112" t="s">
        <v>226</v>
      </c>
      <c r="Q44" s="112" t="s">
        <v>17</v>
      </c>
      <c r="R44" s="112"/>
      <c r="S44" s="112" t="s">
        <v>18</v>
      </c>
      <c r="T44" s="112"/>
      <c r="U44" s="8" t="s">
        <v>25</v>
      </c>
    </row>
    <row r="45" spans="1:21" ht="18" customHeight="1" x14ac:dyDescent="0.25">
      <c r="A45" s="112" t="s">
        <v>227</v>
      </c>
      <c r="B45" s="112"/>
      <c r="C45" s="112" t="s">
        <v>60</v>
      </c>
      <c r="D45" s="112" t="s">
        <v>228</v>
      </c>
      <c r="E45" s="112"/>
      <c r="F45" s="118" t="s">
        <v>1135</v>
      </c>
      <c r="G45" s="118"/>
      <c r="H45" s="119">
        <v>6.19</v>
      </c>
      <c r="I45" s="119"/>
      <c r="J45" s="140">
        <v>5571.37</v>
      </c>
      <c r="K45" s="43"/>
      <c r="L45" s="112" t="s">
        <v>224</v>
      </c>
      <c r="M45" s="112"/>
      <c r="N45" s="112" t="s">
        <v>230</v>
      </c>
      <c r="O45" s="112"/>
      <c r="P45" s="112" t="s">
        <v>226</v>
      </c>
      <c r="Q45" s="112" t="s">
        <v>17</v>
      </c>
      <c r="R45" s="112"/>
      <c r="S45" s="112" t="s">
        <v>18</v>
      </c>
      <c r="T45" s="112"/>
      <c r="U45" s="8" t="s">
        <v>25</v>
      </c>
    </row>
    <row r="46" spans="1:21" ht="18" customHeight="1" x14ac:dyDescent="0.25">
      <c r="A46" s="112" t="s">
        <v>231</v>
      </c>
      <c r="B46" s="112"/>
      <c r="C46" s="112" t="s">
        <v>60</v>
      </c>
      <c r="D46" s="112" t="s">
        <v>232</v>
      </c>
      <c r="E46" s="112"/>
      <c r="F46" s="118" t="s">
        <v>1136</v>
      </c>
      <c r="G46" s="118"/>
      <c r="H46" s="119">
        <v>5.1429999999999998</v>
      </c>
      <c r="I46" s="119"/>
      <c r="J46" s="140">
        <v>44615.519999999997</v>
      </c>
      <c r="K46" s="43"/>
      <c r="L46" s="112" t="s">
        <v>94</v>
      </c>
      <c r="M46" s="112"/>
      <c r="N46" s="112" t="s">
        <v>234</v>
      </c>
      <c r="O46" s="112"/>
      <c r="P46" s="112" t="s">
        <v>96</v>
      </c>
      <c r="Q46" s="112" t="s">
        <v>17</v>
      </c>
      <c r="R46" s="112"/>
      <c r="S46" s="112" t="s">
        <v>18</v>
      </c>
      <c r="T46" s="112"/>
      <c r="U46" s="8" t="s">
        <v>25</v>
      </c>
    </row>
    <row r="47" spans="1:21" ht="18" customHeight="1" x14ac:dyDescent="0.25">
      <c r="A47" s="112" t="s">
        <v>235</v>
      </c>
      <c r="B47" s="112"/>
      <c r="C47" s="112" t="s">
        <v>60</v>
      </c>
      <c r="D47" s="112" t="s">
        <v>81</v>
      </c>
      <c r="E47" s="112"/>
      <c r="F47" s="118" t="s">
        <v>1128</v>
      </c>
      <c r="G47" s="118"/>
      <c r="H47" s="119">
        <v>5.2489999999999997</v>
      </c>
      <c r="I47" s="119"/>
      <c r="J47" s="140">
        <v>12702.58</v>
      </c>
      <c r="K47" s="43"/>
      <c r="L47" s="112" t="s">
        <v>101</v>
      </c>
      <c r="M47" s="112"/>
      <c r="N47" s="112" t="s">
        <v>236</v>
      </c>
      <c r="O47" s="112"/>
      <c r="P47" s="112" t="s">
        <v>103</v>
      </c>
      <c r="Q47" s="112" t="s">
        <v>17</v>
      </c>
      <c r="R47" s="112"/>
      <c r="S47" s="112" t="s">
        <v>18</v>
      </c>
      <c r="T47" s="112"/>
      <c r="U47" s="8" t="s">
        <v>25</v>
      </c>
    </row>
    <row r="48" spans="1:21" ht="18" customHeight="1" x14ac:dyDescent="0.25">
      <c r="A48" s="112" t="s">
        <v>237</v>
      </c>
      <c r="B48" s="112"/>
      <c r="C48" s="112" t="s">
        <v>60</v>
      </c>
      <c r="D48" s="112" t="s">
        <v>109</v>
      </c>
      <c r="E48" s="112"/>
      <c r="F48" s="118" t="s">
        <v>1137</v>
      </c>
      <c r="G48" s="118"/>
      <c r="H48" s="119">
        <v>5.3479999999999999</v>
      </c>
      <c r="I48" s="119"/>
      <c r="J48" s="140">
        <v>10696</v>
      </c>
      <c r="K48" s="43"/>
      <c r="L48" s="112" t="s">
        <v>199</v>
      </c>
      <c r="M48" s="112"/>
      <c r="N48" s="112" t="s">
        <v>239</v>
      </c>
      <c r="O48" s="112"/>
      <c r="P48" s="112" t="s">
        <v>199</v>
      </c>
      <c r="Q48" s="112" t="s">
        <v>17</v>
      </c>
      <c r="R48" s="112"/>
      <c r="S48" s="112" t="s">
        <v>18</v>
      </c>
      <c r="T48" s="112"/>
      <c r="U48" s="8" t="s">
        <v>25</v>
      </c>
    </row>
    <row r="49" spans="1:21" ht="18" customHeight="1" x14ac:dyDescent="0.25">
      <c r="A49" s="112" t="s">
        <v>240</v>
      </c>
      <c r="B49" s="112"/>
      <c r="C49" s="112" t="s">
        <v>60</v>
      </c>
      <c r="D49" s="112" t="s">
        <v>105</v>
      </c>
      <c r="E49" s="112"/>
      <c r="F49" s="118" t="s">
        <v>1111</v>
      </c>
      <c r="G49" s="118"/>
      <c r="H49" s="119">
        <v>6.016</v>
      </c>
      <c r="I49" s="119"/>
      <c r="J49" s="140">
        <v>4211.2</v>
      </c>
      <c r="K49" s="43"/>
      <c r="L49" s="112" t="s">
        <v>14</v>
      </c>
      <c r="M49" s="112"/>
      <c r="N49" s="112" t="s">
        <v>241</v>
      </c>
      <c r="O49" s="112"/>
      <c r="P49" s="112" t="s">
        <v>16</v>
      </c>
      <c r="Q49" s="112" t="s">
        <v>17</v>
      </c>
      <c r="R49" s="112"/>
      <c r="S49" s="112" t="s">
        <v>18</v>
      </c>
      <c r="T49" s="112"/>
      <c r="U49" s="8" t="s">
        <v>25</v>
      </c>
    </row>
    <row r="50" spans="1:21" ht="18" customHeight="1" x14ac:dyDescent="0.25">
      <c r="A50" s="112" t="s">
        <v>242</v>
      </c>
      <c r="B50" s="112"/>
      <c r="C50" s="112" t="s">
        <v>60</v>
      </c>
      <c r="D50" s="112" t="s">
        <v>243</v>
      </c>
      <c r="E50" s="112"/>
      <c r="F50" s="118" t="s">
        <v>1138</v>
      </c>
      <c r="G50" s="118"/>
      <c r="H50" s="119">
        <v>5.1829999999999998</v>
      </c>
      <c r="I50" s="119"/>
      <c r="J50" s="140">
        <v>4690.6099999999997</v>
      </c>
      <c r="K50" s="43"/>
      <c r="L50" s="112" t="s">
        <v>111</v>
      </c>
      <c r="M50" s="112"/>
      <c r="N50" s="112" t="s">
        <v>245</v>
      </c>
      <c r="O50" s="112"/>
      <c r="P50" s="112" t="s">
        <v>113</v>
      </c>
      <c r="Q50" s="112" t="s">
        <v>17</v>
      </c>
      <c r="R50" s="112"/>
      <c r="S50" s="112" t="s">
        <v>18</v>
      </c>
      <c r="T50" s="112"/>
      <c r="U50" s="8" t="s">
        <v>25</v>
      </c>
    </row>
    <row r="51" spans="1:21" ht="18" customHeight="1" x14ac:dyDescent="0.25">
      <c r="A51" s="112" t="s">
        <v>246</v>
      </c>
      <c r="B51" s="112"/>
      <c r="C51" s="112" t="s">
        <v>60</v>
      </c>
      <c r="D51" s="112" t="s">
        <v>247</v>
      </c>
      <c r="E51" s="112"/>
      <c r="F51" s="118" t="s">
        <v>1139</v>
      </c>
      <c r="G51" s="118"/>
      <c r="H51" s="119">
        <v>5.5019999999999998</v>
      </c>
      <c r="I51" s="119"/>
      <c r="J51" s="140">
        <v>2695.98</v>
      </c>
      <c r="K51" s="43"/>
      <c r="L51" s="112" t="s">
        <v>249</v>
      </c>
      <c r="M51" s="112"/>
      <c r="N51" s="112" t="s">
        <v>250</v>
      </c>
      <c r="O51" s="112"/>
      <c r="P51" s="112" t="s">
        <v>251</v>
      </c>
      <c r="Q51" s="112" t="s">
        <v>17</v>
      </c>
      <c r="R51" s="112"/>
      <c r="S51" s="112" t="s">
        <v>18</v>
      </c>
      <c r="T51" s="112"/>
      <c r="U51" s="8" t="s">
        <v>25</v>
      </c>
    </row>
    <row r="52" spans="1:21" ht="18" customHeight="1" x14ac:dyDescent="0.25">
      <c r="A52" s="112" t="s">
        <v>252</v>
      </c>
      <c r="B52" s="112"/>
      <c r="C52" s="112" t="s">
        <v>181</v>
      </c>
      <c r="D52" s="112" t="s">
        <v>34</v>
      </c>
      <c r="E52" s="112"/>
      <c r="F52" s="118" t="s">
        <v>1140</v>
      </c>
      <c r="G52" s="118"/>
      <c r="H52" s="119">
        <v>5.19</v>
      </c>
      <c r="I52" s="119"/>
      <c r="J52" s="140">
        <v>9601.5</v>
      </c>
      <c r="K52" s="43"/>
      <c r="L52" s="112" t="s">
        <v>254</v>
      </c>
      <c r="M52" s="112"/>
      <c r="N52" s="112" t="s">
        <v>255</v>
      </c>
      <c r="O52" s="112"/>
      <c r="P52" s="112" t="s">
        <v>36</v>
      </c>
      <c r="Q52" s="112" t="s">
        <v>17</v>
      </c>
      <c r="R52" s="112"/>
      <c r="S52" s="112" t="s">
        <v>18</v>
      </c>
      <c r="T52" s="112"/>
      <c r="U52" s="8" t="s">
        <v>25</v>
      </c>
    </row>
    <row r="53" spans="1:21" ht="17.25" customHeight="1" x14ac:dyDescent="0.25">
      <c r="A53" s="112" t="s">
        <v>256</v>
      </c>
      <c r="B53" s="112"/>
      <c r="C53" s="112" t="s">
        <v>181</v>
      </c>
      <c r="D53" s="112" t="s">
        <v>81</v>
      </c>
      <c r="E53" s="112"/>
      <c r="F53" s="118" t="s">
        <v>1131</v>
      </c>
      <c r="G53" s="118"/>
      <c r="H53" s="119">
        <v>5.1029999999999998</v>
      </c>
      <c r="I53" s="119"/>
      <c r="J53" s="140">
        <v>8925.14</v>
      </c>
      <c r="K53" s="43"/>
      <c r="L53" s="112" t="s">
        <v>126</v>
      </c>
      <c r="M53" s="112"/>
      <c r="N53" s="112" t="s">
        <v>257</v>
      </c>
      <c r="O53" s="112"/>
      <c r="P53" s="112" t="s">
        <v>128</v>
      </c>
      <c r="Q53" s="112" t="s">
        <v>17</v>
      </c>
      <c r="R53" s="112"/>
      <c r="S53" s="112" t="s">
        <v>18</v>
      </c>
      <c r="T53" s="112"/>
      <c r="U53" s="8" t="s">
        <v>25</v>
      </c>
    </row>
    <row r="54" spans="1:21" ht="17.25" customHeight="1" x14ac:dyDescent="0.25">
      <c r="A54" s="118" t="s">
        <v>258</v>
      </c>
      <c r="B54" s="118"/>
      <c r="C54" s="118" t="s">
        <v>259</v>
      </c>
      <c r="D54" s="112" t="s">
        <v>260</v>
      </c>
      <c r="E54" s="112"/>
      <c r="F54" s="118" t="s">
        <v>1141</v>
      </c>
      <c r="G54" s="118"/>
      <c r="H54" s="10">
        <v>5.3760000000000003</v>
      </c>
      <c r="I54" s="10"/>
      <c r="J54" s="139">
        <v>3725.56</v>
      </c>
      <c r="K54" s="44"/>
      <c r="L54" s="118" t="s">
        <v>262</v>
      </c>
      <c r="M54" s="118"/>
      <c r="N54" s="118" t="s">
        <v>263</v>
      </c>
      <c r="O54" s="118"/>
      <c r="P54" s="118" t="s">
        <v>264</v>
      </c>
      <c r="Q54" s="118" t="s">
        <v>7</v>
      </c>
      <c r="R54" s="118"/>
      <c r="S54" s="118" t="s">
        <v>8</v>
      </c>
      <c r="T54" s="118"/>
      <c r="U54" s="8" t="s">
        <v>25</v>
      </c>
    </row>
    <row r="55" spans="1:21" ht="18" customHeight="1" x14ac:dyDescent="0.25">
      <c r="A55" s="112" t="s">
        <v>265</v>
      </c>
      <c r="B55" s="112"/>
      <c r="C55" s="112" t="s">
        <v>181</v>
      </c>
      <c r="D55" s="112" t="s">
        <v>34</v>
      </c>
      <c r="E55" s="112"/>
      <c r="F55" s="118" t="s">
        <v>1127</v>
      </c>
      <c r="G55" s="118"/>
      <c r="H55" s="119">
        <v>5.1989999999999998</v>
      </c>
      <c r="I55" s="119"/>
      <c r="J55" s="140">
        <v>15337.05</v>
      </c>
      <c r="K55" s="43"/>
      <c r="L55" s="112" t="s">
        <v>111</v>
      </c>
      <c r="M55" s="112"/>
      <c r="N55" s="112" t="s">
        <v>266</v>
      </c>
      <c r="O55" s="112"/>
      <c r="P55" s="112" t="s">
        <v>113</v>
      </c>
      <c r="Q55" s="112" t="s">
        <v>17</v>
      </c>
      <c r="R55" s="112"/>
      <c r="S55" s="112" t="s">
        <v>18</v>
      </c>
      <c r="T55" s="112"/>
      <c r="U55" s="8" t="s">
        <v>25</v>
      </c>
    </row>
    <row r="56" spans="1:21" ht="18" customHeight="1" x14ac:dyDescent="0.25">
      <c r="A56" s="112" t="s">
        <v>267</v>
      </c>
      <c r="B56" s="112"/>
      <c r="C56" s="112" t="s">
        <v>60</v>
      </c>
      <c r="D56" s="112" t="s">
        <v>81</v>
      </c>
      <c r="E56" s="112"/>
      <c r="F56" s="118" t="s">
        <v>1131</v>
      </c>
      <c r="G56" s="118"/>
      <c r="H56" s="119">
        <v>5.2015000000000002</v>
      </c>
      <c r="I56" s="119"/>
      <c r="J56" s="140">
        <v>9097.42</v>
      </c>
      <c r="K56" s="43"/>
      <c r="L56" s="112" t="s">
        <v>268</v>
      </c>
      <c r="M56" s="112"/>
      <c r="N56" s="112" t="s">
        <v>269</v>
      </c>
      <c r="O56" s="112"/>
      <c r="P56" s="112" t="s">
        <v>270</v>
      </c>
      <c r="Q56" s="112" t="s">
        <v>17</v>
      </c>
      <c r="R56" s="112"/>
      <c r="S56" s="112" t="s">
        <v>18</v>
      </c>
      <c r="T56" s="112"/>
      <c r="U56" s="8" t="s">
        <v>25</v>
      </c>
    </row>
    <row r="57" spans="1:21" ht="18" customHeight="1" x14ac:dyDescent="0.25">
      <c r="A57" s="114" t="s">
        <v>271</v>
      </c>
      <c r="B57" s="112"/>
      <c r="C57" s="114" t="s">
        <v>27</v>
      </c>
      <c r="D57" s="114" t="s">
        <v>272</v>
      </c>
      <c r="E57" s="112"/>
      <c r="F57" s="115" t="s">
        <v>1142</v>
      </c>
      <c r="G57" s="118"/>
      <c r="H57" s="116">
        <v>5.258</v>
      </c>
      <c r="I57" s="119"/>
      <c r="J57" s="186">
        <v>32231.54</v>
      </c>
      <c r="K57" s="43"/>
      <c r="L57" s="114" t="s">
        <v>30</v>
      </c>
      <c r="M57" s="112"/>
      <c r="N57" s="114" t="s">
        <v>274</v>
      </c>
      <c r="O57" s="112"/>
      <c r="P57" s="114" t="s">
        <v>32</v>
      </c>
      <c r="Q57" s="114" t="s">
        <v>17</v>
      </c>
      <c r="R57" s="112"/>
      <c r="S57" s="114" t="s">
        <v>18</v>
      </c>
      <c r="T57" s="112"/>
      <c r="U57" s="5" t="s">
        <v>25</v>
      </c>
    </row>
    <row r="58" spans="1:21" ht="18" customHeight="1" x14ac:dyDescent="0.25">
      <c r="A58" s="78" t="s">
        <v>275</v>
      </c>
      <c r="B58" s="83"/>
      <c r="C58" s="78" t="s">
        <v>47</v>
      </c>
      <c r="D58" s="78" t="s">
        <v>276</v>
      </c>
      <c r="E58" s="83"/>
      <c r="F58" s="79" t="s">
        <v>1143</v>
      </c>
      <c r="G58" s="85"/>
      <c r="H58" s="133">
        <v>5.1539999999999999</v>
      </c>
      <c r="I58" s="185"/>
      <c r="J58" s="144">
        <v>39814.65</v>
      </c>
      <c r="K58" s="184"/>
      <c r="L58" s="78" t="s">
        <v>157</v>
      </c>
      <c r="M58" s="83"/>
      <c r="N58" s="78" t="s">
        <v>278</v>
      </c>
      <c r="O58" s="83"/>
      <c r="P58" s="78" t="s">
        <v>159</v>
      </c>
      <c r="Q58" s="78" t="s">
        <v>17</v>
      </c>
      <c r="R58" s="83"/>
      <c r="S58" s="78" t="s">
        <v>18</v>
      </c>
      <c r="T58" s="83"/>
      <c r="U58" s="66" t="s">
        <v>25</v>
      </c>
    </row>
    <row r="59" spans="1:21" ht="18" customHeight="1" x14ac:dyDescent="0.25">
      <c r="A59" s="187" t="s">
        <v>279</v>
      </c>
      <c r="B59" s="112"/>
      <c r="C59" s="187" t="s">
        <v>280</v>
      </c>
      <c r="D59" s="187" t="s">
        <v>281</v>
      </c>
      <c r="E59" s="112"/>
      <c r="F59" s="188" t="s">
        <v>1091</v>
      </c>
      <c r="G59" s="118"/>
      <c r="H59" s="190">
        <v>5.1280000000000001</v>
      </c>
      <c r="I59" s="119"/>
      <c r="J59" s="189">
        <v>1717.88</v>
      </c>
      <c r="K59" s="43"/>
      <c r="L59" s="187" t="s">
        <v>126</v>
      </c>
      <c r="M59" s="112"/>
      <c r="N59" s="187" t="s">
        <v>283</v>
      </c>
      <c r="O59" s="112"/>
      <c r="P59" s="187" t="s">
        <v>128</v>
      </c>
      <c r="Q59" s="187" t="s">
        <v>17</v>
      </c>
      <c r="R59" s="112"/>
      <c r="S59" s="187" t="s">
        <v>18</v>
      </c>
      <c r="T59" s="112"/>
      <c r="U59" s="40" t="s">
        <v>25</v>
      </c>
    </row>
    <row r="60" spans="1:21" ht="18" customHeight="1" x14ac:dyDescent="0.25">
      <c r="A60" s="112" t="s">
        <v>284</v>
      </c>
      <c r="B60" s="112"/>
      <c r="C60" s="112" t="s">
        <v>11</v>
      </c>
      <c r="D60" s="112" t="s">
        <v>34</v>
      </c>
      <c r="E60" s="112"/>
      <c r="F60" s="118" t="s">
        <v>1144</v>
      </c>
      <c r="G60" s="118"/>
      <c r="H60" s="119">
        <v>5.2140000000000004</v>
      </c>
      <c r="I60" s="119"/>
      <c r="J60" s="140">
        <v>9228.7800000000007</v>
      </c>
      <c r="K60" s="43"/>
      <c r="L60" s="112" t="s">
        <v>286</v>
      </c>
      <c r="M60" s="112"/>
      <c r="N60" s="112" t="s">
        <v>287</v>
      </c>
      <c r="O60" s="112"/>
      <c r="P60" s="112" t="s">
        <v>288</v>
      </c>
      <c r="Q60" s="112" t="s">
        <v>17</v>
      </c>
      <c r="R60" s="112"/>
      <c r="S60" s="112" t="s">
        <v>18</v>
      </c>
      <c r="T60" s="112"/>
      <c r="U60" s="8" t="s">
        <v>25</v>
      </c>
    </row>
    <row r="61" spans="1:21" ht="18" customHeight="1" x14ac:dyDescent="0.25">
      <c r="A61" s="112" t="s">
        <v>289</v>
      </c>
      <c r="B61" s="112"/>
      <c r="C61" s="112" t="s">
        <v>181</v>
      </c>
      <c r="D61" s="112" t="s">
        <v>118</v>
      </c>
      <c r="E61" s="112"/>
      <c r="F61" s="118" t="s">
        <v>1145</v>
      </c>
      <c r="G61" s="118"/>
      <c r="H61" s="119">
        <v>5.3250000000000002</v>
      </c>
      <c r="I61" s="119"/>
      <c r="J61" s="140">
        <v>266.25</v>
      </c>
      <c r="K61" s="43"/>
      <c r="L61" s="112" t="s">
        <v>83</v>
      </c>
      <c r="M61" s="112"/>
      <c r="N61" s="112" t="s">
        <v>291</v>
      </c>
      <c r="O61" s="112"/>
      <c r="P61" s="112" t="s">
        <v>85</v>
      </c>
      <c r="Q61" s="112" t="s">
        <v>17</v>
      </c>
      <c r="R61" s="112"/>
      <c r="S61" s="112" t="s">
        <v>18</v>
      </c>
      <c r="T61" s="112"/>
      <c r="U61" s="8" t="s">
        <v>25</v>
      </c>
    </row>
    <row r="62" spans="1:21" ht="18" customHeight="1" x14ac:dyDescent="0.25">
      <c r="A62" s="112" t="s">
        <v>292</v>
      </c>
      <c r="B62" s="112"/>
      <c r="C62" s="112" t="s">
        <v>181</v>
      </c>
      <c r="D62" s="112" t="s">
        <v>232</v>
      </c>
      <c r="E62" s="112"/>
      <c r="F62" s="118" t="s">
        <v>1146</v>
      </c>
      <c r="G62" s="118"/>
      <c r="H62" s="119">
        <v>5.3250000000000002</v>
      </c>
      <c r="I62" s="119"/>
      <c r="J62" s="140">
        <v>13126.12</v>
      </c>
      <c r="K62" s="43"/>
      <c r="L62" s="112" t="s">
        <v>83</v>
      </c>
      <c r="M62" s="112"/>
      <c r="N62" s="112" t="s">
        <v>294</v>
      </c>
      <c r="O62" s="112"/>
      <c r="P62" s="112" t="s">
        <v>85</v>
      </c>
      <c r="Q62" s="112" t="s">
        <v>17</v>
      </c>
      <c r="R62" s="112"/>
      <c r="S62" s="112" t="s">
        <v>18</v>
      </c>
      <c r="T62" s="112"/>
      <c r="U62" s="8" t="s">
        <v>25</v>
      </c>
    </row>
    <row r="63" spans="1:21" ht="18" customHeight="1" x14ac:dyDescent="0.25">
      <c r="A63" s="112" t="s">
        <v>295</v>
      </c>
      <c r="B63" s="112"/>
      <c r="C63" s="112" t="s">
        <v>181</v>
      </c>
      <c r="D63" s="112" t="s">
        <v>296</v>
      </c>
      <c r="E63" s="112"/>
      <c r="F63" s="118" t="s">
        <v>1147</v>
      </c>
      <c r="G63" s="118"/>
      <c r="H63" s="119">
        <v>5.3250000000000002</v>
      </c>
      <c r="I63" s="119"/>
      <c r="J63" s="140">
        <v>10383.75</v>
      </c>
      <c r="K63" s="43"/>
      <c r="L63" s="112" t="s">
        <v>83</v>
      </c>
      <c r="M63" s="112"/>
      <c r="N63" s="112" t="s">
        <v>298</v>
      </c>
      <c r="O63" s="112"/>
      <c r="P63" s="112" t="s">
        <v>85</v>
      </c>
      <c r="Q63" s="112" t="s">
        <v>17</v>
      </c>
      <c r="R63" s="112"/>
      <c r="S63" s="112" t="s">
        <v>18</v>
      </c>
      <c r="T63" s="112"/>
      <c r="U63" s="8" t="s">
        <v>25</v>
      </c>
    </row>
    <row r="64" spans="1:21" ht="18" customHeight="1" x14ac:dyDescent="0.25">
      <c r="A64" s="112" t="s">
        <v>299</v>
      </c>
      <c r="B64" s="112"/>
      <c r="C64" s="112" t="s">
        <v>60</v>
      </c>
      <c r="D64" s="112" t="s">
        <v>243</v>
      </c>
      <c r="E64" s="112"/>
      <c r="F64" s="118" t="s">
        <v>1148</v>
      </c>
      <c r="G64" s="118"/>
      <c r="H64" s="119">
        <v>6.12</v>
      </c>
      <c r="I64" s="119"/>
      <c r="J64" s="140">
        <v>734.4</v>
      </c>
      <c r="K64" s="43"/>
      <c r="L64" s="112" t="s">
        <v>83</v>
      </c>
      <c r="M64" s="112"/>
      <c r="N64" s="112" t="s">
        <v>301</v>
      </c>
      <c r="O64" s="112"/>
      <c r="P64" s="112" t="s">
        <v>85</v>
      </c>
      <c r="Q64" s="112" t="s">
        <v>17</v>
      </c>
      <c r="R64" s="112"/>
      <c r="S64" s="112" t="s">
        <v>18</v>
      </c>
      <c r="T64" s="112"/>
      <c r="U64" s="8" t="s">
        <v>25</v>
      </c>
    </row>
    <row r="65" spans="1:21" ht="18" customHeight="1" x14ac:dyDescent="0.25">
      <c r="A65" s="112" t="s">
        <v>302</v>
      </c>
      <c r="B65" s="112"/>
      <c r="C65" s="112" t="s">
        <v>60</v>
      </c>
      <c r="D65" s="112" t="s">
        <v>118</v>
      </c>
      <c r="E65" s="112"/>
      <c r="F65" s="118" t="s">
        <v>1149</v>
      </c>
      <c r="G65" s="118"/>
      <c r="H65" s="119">
        <v>5.3550000000000004</v>
      </c>
      <c r="I65" s="119"/>
      <c r="J65" s="140">
        <v>5221.12</v>
      </c>
      <c r="K65" s="43"/>
      <c r="L65" s="112" t="s">
        <v>83</v>
      </c>
      <c r="M65" s="112"/>
      <c r="N65" s="112" t="s">
        <v>304</v>
      </c>
      <c r="O65" s="112"/>
      <c r="P65" s="112" t="s">
        <v>85</v>
      </c>
      <c r="Q65" s="112" t="s">
        <v>17</v>
      </c>
      <c r="R65" s="112"/>
      <c r="S65" s="112" t="s">
        <v>18</v>
      </c>
      <c r="T65" s="112"/>
      <c r="U65" s="8" t="s">
        <v>25</v>
      </c>
    </row>
    <row r="66" spans="1:21" ht="18" customHeight="1" x14ac:dyDescent="0.25">
      <c r="A66" s="112" t="s">
        <v>305</v>
      </c>
      <c r="B66" s="112"/>
      <c r="C66" s="112" t="s">
        <v>60</v>
      </c>
      <c r="D66" s="112" t="s">
        <v>306</v>
      </c>
      <c r="E66" s="112"/>
      <c r="F66" s="118" t="s">
        <v>1150</v>
      </c>
      <c r="G66" s="118"/>
      <c r="H66" s="119">
        <v>5.3414999999999999</v>
      </c>
      <c r="I66" s="119"/>
      <c r="J66" s="140">
        <v>13700.94</v>
      </c>
      <c r="K66" s="43"/>
      <c r="L66" s="112" t="s">
        <v>83</v>
      </c>
      <c r="M66" s="112"/>
      <c r="N66" s="112" t="s">
        <v>308</v>
      </c>
      <c r="O66" s="112"/>
      <c r="P66" s="112" t="s">
        <v>309</v>
      </c>
      <c r="Q66" s="112" t="s">
        <v>17</v>
      </c>
      <c r="R66" s="112"/>
      <c r="S66" s="112" t="s">
        <v>18</v>
      </c>
      <c r="T66" s="112"/>
      <c r="U66" s="8" t="s">
        <v>25</v>
      </c>
    </row>
    <row r="67" spans="1:21" ht="18" customHeight="1" x14ac:dyDescent="0.25">
      <c r="A67" s="112" t="s">
        <v>310</v>
      </c>
      <c r="B67" s="112"/>
      <c r="C67" s="112" t="s">
        <v>20</v>
      </c>
      <c r="D67" s="112" t="s">
        <v>34</v>
      </c>
      <c r="E67" s="112"/>
      <c r="F67" s="118" t="s">
        <v>1151</v>
      </c>
      <c r="G67" s="118"/>
      <c r="H67" s="119">
        <v>5.2314999999999996</v>
      </c>
      <c r="I67" s="119"/>
      <c r="J67" s="140">
        <v>5806.96</v>
      </c>
      <c r="K67" s="43"/>
      <c r="L67" s="112" t="s">
        <v>312</v>
      </c>
      <c r="M67" s="112"/>
      <c r="N67" s="112" t="s">
        <v>313</v>
      </c>
      <c r="O67" s="112"/>
      <c r="P67" s="112" t="s">
        <v>314</v>
      </c>
      <c r="Q67" s="112" t="s">
        <v>17</v>
      </c>
      <c r="R67" s="112"/>
      <c r="S67" s="112" t="s">
        <v>18</v>
      </c>
      <c r="T67" s="112"/>
      <c r="U67" s="8" t="s">
        <v>25</v>
      </c>
    </row>
    <row r="68" spans="1:21" ht="18" customHeight="1" x14ac:dyDescent="0.25">
      <c r="A68" s="112" t="s">
        <v>315</v>
      </c>
      <c r="B68" s="112"/>
      <c r="C68" s="112" t="s">
        <v>20</v>
      </c>
      <c r="D68" s="112" t="s">
        <v>34</v>
      </c>
      <c r="E68" s="112"/>
      <c r="F68" s="118" t="s">
        <v>1144</v>
      </c>
      <c r="G68" s="118"/>
      <c r="H68" s="119">
        <v>5.1539999999999999</v>
      </c>
      <c r="I68" s="119"/>
      <c r="J68" s="140">
        <v>9122.58</v>
      </c>
      <c r="K68" s="43"/>
      <c r="L68" s="112" t="s">
        <v>157</v>
      </c>
      <c r="M68" s="112"/>
      <c r="N68" s="112" t="s">
        <v>316</v>
      </c>
      <c r="O68" s="112"/>
      <c r="P68" s="112" t="s">
        <v>159</v>
      </c>
      <c r="Q68" s="112" t="s">
        <v>17</v>
      </c>
      <c r="R68" s="112"/>
      <c r="S68" s="112" t="s">
        <v>18</v>
      </c>
      <c r="T68" s="112"/>
      <c r="U68" s="8" t="s">
        <v>25</v>
      </c>
    </row>
    <row r="69" spans="1:21" ht="18" customHeight="1" x14ac:dyDescent="0.25">
      <c r="A69" s="112" t="s">
        <v>317</v>
      </c>
      <c r="B69" s="112"/>
      <c r="C69" s="112" t="s">
        <v>20</v>
      </c>
      <c r="D69" s="112" t="s">
        <v>34</v>
      </c>
      <c r="E69" s="112"/>
      <c r="F69" s="118" t="s">
        <v>1152</v>
      </c>
      <c r="G69" s="118"/>
      <c r="H69" s="119">
        <v>5.1539999999999999</v>
      </c>
      <c r="I69" s="119"/>
      <c r="J69" s="140">
        <v>11403.22</v>
      </c>
      <c r="K69" s="43"/>
      <c r="L69" s="112" t="s">
        <v>157</v>
      </c>
      <c r="M69" s="112"/>
      <c r="N69" s="112" t="s">
        <v>319</v>
      </c>
      <c r="O69" s="112"/>
      <c r="P69" s="112" t="s">
        <v>159</v>
      </c>
      <c r="Q69" s="112" t="s">
        <v>17</v>
      </c>
      <c r="R69" s="112"/>
      <c r="S69" s="112" t="s">
        <v>18</v>
      </c>
      <c r="T69" s="112"/>
      <c r="U69" s="8" t="s">
        <v>25</v>
      </c>
    </row>
    <row r="70" spans="1:21" ht="18" customHeight="1" x14ac:dyDescent="0.25">
      <c r="A70" s="112" t="s">
        <v>320</v>
      </c>
      <c r="B70" s="112"/>
      <c r="C70" s="112" t="s">
        <v>20</v>
      </c>
      <c r="D70" s="112" t="s">
        <v>34</v>
      </c>
      <c r="E70" s="112"/>
      <c r="F70" s="118" t="s">
        <v>1127</v>
      </c>
      <c r="G70" s="118"/>
      <c r="H70" s="119">
        <v>4.9850000000000003</v>
      </c>
      <c r="I70" s="119"/>
      <c r="J70" s="140">
        <v>14705.75</v>
      </c>
      <c r="K70" s="43"/>
      <c r="L70" s="112" t="s">
        <v>321</v>
      </c>
      <c r="M70" s="112"/>
      <c r="N70" s="112" t="s">
        <v>322</v>
      </c>
      <c r="O70" s="112"/>
      <c r="P70" s="112" t="s">
        <v>323</v>
      </c>
      <c r="Q70" s="112" t="s">
        <v>17</v>
      </c>
      <c r="R70" s="112"/>
      <c r="S70" s="112" t="s">
        <v>18</v>
      </c>
      <c r="T70" s="112"/>
      <c r="U70" s="8" t="s">
        <v>25</v>
      </c>
    </row>
    <row r="71" spans="1:21" ht="18" customHeight="1" x14ac:dyDescent="0.25">
      <c r="A71" s="112" t="s">
        <v>324</v>
      </c>
      <c r="B71" s="112"/>
      <c r="C71" s="112" t="s">
        <v>20</v>
      </c>
      <c r="D71" s="112" t="s">
        <v>34</v>
      </c>
      <c r="E71" s="112"/>
      <c r="F71" s="118" t="s">
        <v>1153</v>
      </c>
      <c r="G71" s="118"/>
      <c r="H71" s="119">
        <v>4.8324999999999996</v>
      </c>
      <c r="I71" s="119"/>
      <c r="J71" s="140">
        <v>9266.31</v>
      </c>
      <c r="K71" s="43"/>
      <c r="L71" s="112" t="s">
        <v>326</v>
      </c>
      <c r="M71" s="112"/>
      <c r="N71" s="112" t="s">
        <v>327</v>
      </c>
      <c r="O71" s="112"/>
      <c r="P71" s="112" t="s">
        <v>328</v>
      </c>
      <c r="Q71" s="112" t="s">
        <v>17</v>
      </c>
      <c r="R71" s="112"/>
      <c r="S71" s="112" t="s">
        <v>18</v>
      </c>
      <c r="T71" s="112"/>
      <c r="U71" s="8" t="s">
        <v>25</v>
      </c>
    </row>
    <row r="72" spans="1:21" ht="18" customHeight="1" x14ac:dyDescent="0.25">
      <c r="A72" s="112" t="s">
        <v>329</v>
      </c>
      <c r="B72" s="112"/>
      <c r="C72" s="112" t="s">
        <v>60</v>
      </c>
      <c r="D72" s="112" t="s">
        <v>34</v>
      </c>
      <c r="E72" s="112"/>
      <c r="F72" s="118" t="s">
        <v>1154</v>
      </c>
      <c r="G72" s="118"/>
      <c r="H72" s="119">
        <v>5.3414999999999999</v>
      </c>
      <c r="I72" s="119"/>
      <c r="J72" s="140">
        <v>69546.33</v>
      </c>
      <c r="K72" s="43"/>
      <c r="L72" s="112" t="s">
        <v>83</v>
      </c>
      <c r="M72" s="112"/>
      <c r="N72" s="112" t="s">
        <v>331</v>
      </c>
      <c r="O72" s="112"/>
      <c r="P72" s="112" t="s">
        <v>309</v>
      </c>
      <c r="Q72" s="112" t="s">
        <v>17</v>
      </c>
      <c r="R72" s="112"/>
      <c r="S72" s="112" t="s">
        <v>18</v>
      </c>
      <c r="T72" s="112"/>
      <c r="U72" s="8" t="s">
        <v>25</v>
      </c>
    </row>
    <row r="73" spans="1:21" ht="18" customHeight="1" x14ac:dyDescent="0.25">
      <c r="A73" s="112" t="s">
        <v>332</v>
      </c>
      <c r="B73" s="112"/>
      <c r="C73" s="112" t="s">
        <v>60</v>
      </c>
      <c r="D73" s="112" t="s">
        <v>87</v>
      </c>
      <c r="E73" s="112"/>
      <c r="F73" s="118" t="s">
        <v>1155</v>
      </c>
      <c r="G73" s="118"/>
      <c r="H73" s="119">
        <v>5.3550000000000004</v>
      </c>
      <c r="I73" s="119"/>
      <c r="J73" s="140">
        <v>21312.9</v>
      </c>
      <c r="K73" s="43"/>
      <c r="L73" s="112" t="s">
        <v>83</v>
      </c>
      <c r="M73" s="112"/>
      <c r="N73" s="112" t="s">
        <v>334</v>
      </c>
      <c r="O73" s="112"/>
      <c r="P73" s="112" t="s">
        <v>85</v>
      </c>
      <c r="Q73" s="112" t="s">
        <v>17</v>
      </c>
      <c r="R73" s="112"/>
      <c r="S73" s="112" t="s">
        <v>18</v>
      </c>
      <c r="T73" s="112"/>
      <c r="U73" s="8" t="s">
        <v>25</v>
      </c>
    </row>
    <row r="74" spans="1:21" ht="18" customHeight="1" x14ac:dyDescent="0.25">
      <c r="A74" s="112" t="s">
        <v>335</v>
      </c>
      <c r="B74" s="112"/>
      <c r="C74" s="112" t="s">
        <v>60</v>
      </c>
      <c r="D74" s="112" t="s">
        <v>109</v>
      </c>
      <c r="E74" s="112"/>
      <c r="F74" s="118" t="s">
        <v>1156</v>
      </c>
      <c r="G74" s="118"/>
      <c r="H74" s="119">
        <v>5.8079999999999998</v>
      </c>
      <c r="I74" s="119"/>
      <c r="J74" s="140">
        <v>34848</v>
      </c>
      <c r="K74" s="43"/>
      <c r="L74" s="112" t="s">
        <v>83</v>
      </c>
      <c r="M74" s="112"/>
      <c r="N74" s="112" t="s">
        <v>337</v>
      </c>
      <c r="O74" s="112"/>
      <c r="P74" s="112" t="s">
        <v>85</v>
      </c>
      <c r="Q74" s="112" t="s">
        <v>17</v>
      </c>
      <c r="R74" s="112"/>
      <c r="S74" s="112" t="s">
        <v>18</v>
      </c>
      <c r="T74" s="112"/>
      <c r="U74" s="8" t="s">
        <v>25</v>
      </c>
    </row>
    <row r="75" spans="1:21" ht="18" customHeight="1" x14ac:dyDescent="0.25">
      <c r="A75" s="112" t="s">
        <v>338</v>
      </c>
      <c r="B75" s="112"/>
      <c r="C75" s="112" t="s">
        <v>60</v>
      </c>
      <c r="D75" s="112" t="s">
        <v>68</v>
      </c>
      <c r="E75" s="112"/>
      <c r="F75" s="118" t="s">
        <v>1117</v>
      </c>
      <c r="G75" s="118"/>
      <c r="H75" s="119">
        <v>5.3414999999999999</v>
      </c>
      <c r="I75" s="119"/>
      <c r="J75" s="140">
        <v>9828.36</v>
      </c>
      <c r="K75" s="43"/>
      <c r="L75" s="112" t="s">
        <v>83</v>
      </c>
      <c r="M75" s="112"/>
      <c r="N75" s="112" t="s">
        <v>339</v>
      </c>
      <c r="O75" s="112"/>
      <c r="P75" s="112" t="s">
        <v>309</v>
      </c>
      <c r="Q75" s="112" t="s">
        <v>17</v>
      </c>
      <c r="R75" s="112"/>
      <c r="S75" s="112" t="s">
        <v>18</v>
      </c>
      <c r="T75" s="112"/>
      <c r="U75" s="8" t="s">
        <v>25</v>
      </c>
    </row>
    <row r="76" spans="1:21" ht="18" customHeight="1" x14ac:dyDescent="0.25">
      <c r="A76" s="112" t="s">
        <v>340</v>
      </c>
      <c r="B76" s="112"/>
      <c r="C76" s="112" t="s">
        <v>60</v>
      </c>
      <c r="D76" s="112" t="s">
        <v>232</v>
      </c>
      <c r="E76" s="112"/>
      <c r="F76" s="118" t="s">
        <v>1157</v>
      </c>
      <c r="G76" s="118"/>
      <c r="H76" s="119">
        <v>5.3419999999999996</v>
      </c>
      <c r="I76" s="119"/>
      <c r="J76" s="140">
        <v>11896.63</v>
      </c>
      <c r="K76" s="43"/>
      <c r="L76" s="112" t="s">
        <v>135</v>
      </c>
      <c r="M76" s="112"/>
      <c r="N76" s="112" t="s">
        <v>342</v>
      </c>
      <c r="O76" s="112"/>
      <c r="P76" s="112" t="s">
        <v>137</v>
      </c>
      <c r="Q76" s="112" t="s">
        <v>17</v>
      </c>
      <c r="R76" s="112"/>
      <c r="S76" s="112" t="s">
        <v>18</v>
      </c>
      <c r="T76" s="112"/>
      <c r="U76" s="8" t="s">
        <v>25</v>
      </c>
    </row>
    <row r="77" spans="1:21" ht="18" customHeight="1" x14ac:dyDescent="0.25">
      <c r="A77" s="112" t="s">
        <v>343</v>
      </c>
      <c r="B77" s="112"/>
      <c r="C77" s="112" t="s">
        <v>60</v>
      </c>
      <c r="D77" s="112" t="s">
        <v>81</v>
      </c>
      <c r="E77" s="112"/>
      <c r="F77" s="118" t="s">
        <v>1158</v>
      </c>
      <c r="G77" s="118"/>
      <c r="H77" s="119">
        <v>5.2249999999999996</v>
      </c>
      <c r="I77" s="119"/>
      <c r="J77" s="140">
        <v>9431.1200000000008</v>
      </c>
      <c r="K77" s="43"/>
      <c r="L77" s="112" t="s">
        <v>64</v>
      </c>
      <c r="M77" s="112"/>
      <c r="N77" s="112" t="s">
        <v>345</v>
      </c>
      <c r="O77" s="112"/>
      <c r="P77" s="112" t="s">
        <v>66</v>
      </c>
      <c r="Q77" s="112" t="s">
        <v>17</v>
      </c>
      <c r="R77" s="112"/>
      <c r="S77" s="112" t="s">
        <v>18</v>
      </c>
      <c r="T77" s="112"/>
      <c r="U77" s="8" t="s">
        <v>25</v>
      </c>
    </row>
    <row r="78" spans="1:21" ht="18" customHeight="1" x14ac:dyDescent="0.25">
      <c r="A78" s="112" t="s">
        <v>346</v>
      </c>
      <c r="B78" s="112"/>
      <c r="C78" s="112" t="s">
        <v>20</v>
      </c>
      <c r="D78" s="112" t="s">
        <v>81</v>
      </c>
      <c r="E78" s="112"/>
      <c r="F78" s="118" t="s">
        <v>1158</v>
      </c>
      <c r="G78" s="118"/>
      <c r="H78" s="119">
        <v>5.0990000000000002</v>
      </c>
      <c r="I78" s="119"/>
      <c r="J78" s="140">
        <v>9203.69</v>
      </c>
      <c r="K78" s="43"/>
      <c r="L78" s="112" t="s">
        <v>96</v>
      </c>
      <c r="M78" s="112"/>
      <c r="N78" s="112" t="s">
        <v>347</v>
      </c>
      <c r="O78" s="112"/>
      <c r="P78" s="112" t="s">
        <v>348</v>
      </c>
      <c r="Q78" s="112" t="s">
        <v>17</v>
      </c>
      <c r="R78" s="112"/>
      <c r="S78" s="112" t="s">
        <v>18</v>
      </c>
      <c r="T78" s="112"/>
      <c r="U78" s="8" t="s">
        <v>25</v>
      </c>
    </row>
    <row r="79" spans="1:21" ht="18" customHeight="1" x14ac:dyDescent="0.25">
      <c r="A79" s="112" t="s">
        <v>349</v>
      </c>
      <c r="B79" s="112"/>
      <c r="C79" s="112" t="s">
        <v>20</v>
      </c>
      <c r="D79" s="112" t="s">
        <v>81</v>
      </c>
      <c r="E79" s="112"/>
      <c r="F79" s="118" t="s">
        <v>1131</v>
      </c>
      <c r="G79" s="118"/>
      <c r="H79" s="119">
        <v>5.2125000000000004</v>
      </c>
      <c r="I79" s="119"/>
      <c r="J79" s="140">
        <v>9116.66</v>
      </c>
      <c r="K79" s="43"/>
      <c r="L79" s="112" t="s">
        <v>213</v>
      </c>
      <c r="M79" s="112"/>
      <c r="N79" s="112" t="s">
        <v>350</v>
      </c>
      <c r="O79" s="112"/>
      <c r="P79" s="112" t="s">
        <v>351</v>
      </c>
      <c r="Q79" s="112" t="s">
        <v>17</v>
      </c>
      <c r="R79" s="112"/>
      <c r="S79" s="112" t="s">
        <v>18</v>
      </c>
      <c r="T79" s="112"/>
      <c r="U79" s="8" t="s">
        <v>25</v>
      </c>
    </row>
    <row r="80" spans="1:21" ht="17.25" customHeight="1" x14ac:dyDescent="0.25">
      <c r="A80" s="112" t="s">
        <v>352</v>
      </c>
      <c r="B80" s="112"/>
      <c r="C80" s="112" t="s">
        <v>20</v>
      </c>
      <c r="D80" s="112" t="s">
        <v>81</v>
      </c>
      <c r="E80" s="112"/>
      <c r="F80" s="118" t="s">
        <v>1158</v>
      </c>
      <c r="G80" s="118"/>
      <c r="H80" s="119">
        <v>5.2939999999999996</v>
      </c>
      <c r="I80" s="119"/>
      <c r="J80" s="140">
        <v>9555.67</v>
      </c>
      <c r="K80" s="43"/>
      <c r="L80" s="112" t="s">
        <v>120</v>
      </c>
      <c r="M80" s="112"/>
      <c r="N80" s="112" t="s">
        <v>353</v>
      </c>
      <c r="O80" s="112"/>
      <c r="P80" s="112" t="s">
        <v>122</v>
      </c>
      <c r="Q80" s="112" t="s">
        <v>17</v>
      </c>
      <c r="R80" s="112"/>
      <c r="S80" s="112" t="s">
        <v>18</v>
      </c>
      <c r="T80" s="112"/>
      <c r="U80" s="8" t="s">
        <v>25</v>
      </c>
    </row>
    <row r="81" spans="1:21" ht="17.25" customHeight="1" x14ac:dyDescent="0.25">
      <c r="A81" s="118" t="s">
        <v>354</v>
      </c>
      <c r="B81" s="118"/>
      <c r="C81" s="118" t="s">
        <v>355</v>
      </c>
      <c r="D81" s="112" t="s">
        <v>34</v>
      </c>
      <c r="E81" s="112"/>
      <c r="F81" s="118" t="s">
        <v>1159</v>
      </c>
      <c r="G81" s="118"/>
      <c r="H81" s="10">
        <v>5.35</v>
      </c>
      <c r="I81" s="10"/>
      <c r="J81" s="139">
        <v>4734.75</v>
      </c>
      <c r="K81" s="44"/>
      <c r="L81" s="118" t="s">
        <v>264</v>
      </c>
      <c r="M81" s="118"/>
      <c r="N81" s="118" t="s">
        <v>357</v>
      </c>
      <c r="O81" s="118"/>
      <c r="P81" s="118" t="s">
        <v>358</v>
      </c>
      <c r="Q81" s="118" t="s">
        <v>7</v>
      </c>
      <c r="R81" s="118"/>
      <c r="S81" s="118" t="s">
        <v>8</v>
      </c>
      <c r="T81" s="118"/>
      <c r="U81" s="8" t="s">
        <v>25</v>
      </c>
    </row>
    <row r="82" spans="1:21" ht="18" customHeight="1" x14ac:dyDescent="0.25">
      <c r="A82" s="112" t="s">
        <v>359</v>
      </c>
      <c r="B82" s="112"/>
      <c r="C82" s="112" t="s">
        <v>20</v>
      </c>
      <c r="D82" s="112" t="s">
        <v>81</v>
      </c>
      <c r="E82" s="112"/>
      <c r="F82" s="118" t="s">
        <v>1160</v>
      </c>
      <c r="G82" s="118"/>
      <c r="H82" s="119">
        <v>5.3699000000000003</v>
      </c>
      <c r="I82" s="119"/>
      <c r="J82" s="140">
        <v>13397.9</v>
      </c>
      <c r="K82" s="43"/>
      <c r="L82" s="112" t="s">
        <v>361</v>
      </c>
      <c r="M82" s="112"/>
      <c r="N82" s="112" t="s">
        <v>362</v>
      </c>
      <c r="O82" s="112"/>
      <c r="P82" s="112" t="s">
        <v>363</v>
      </c>
      <c r="Q82" s="112" t="s">
        <v>17</v>
      </c>
      <c r="R82" s="112"/>
      <c r="S82" s="112" t="s">
        <v>18</v>
      </c>
      <c r="T82" s="112"/>
      <c r="U82" s="8" t="s">
        <v>25</v>
      </c>
    </row>
    <row r="83" spans="1:21" ht="18" customHeight="1" x14ac:dyDescent="0.25">
      <c r="A83" s="112" t="s">
        <v>364</v>
      </c>
      <c r="B83" s="112"/>
      <c r="C83" s="112" t="s">
        <v>20</v>
      </c>
      <c r="D83" s="112" t="s">
        <v>34</v>
      </c>
      <c r="E83" s="112"/>
      <c r="F83" s="118" t="s">
        <v>1161</v>
      </c>
      <c r="G83" s="118"/>
      <c r="H83" s="119">
        <v>5.2850000000000001</v>
      </c>
      <c r="I83" s="119"/>
      <c r="J83" s="140">
        <v>10226.469999999999</v>
      </c>
      <c r="K83" s="43"/>
      <c r="L83" s="112" t="s">
        <v>366</v>
      </c>
      <c r="M83" s="112"/>
      <c r="N83" s="112" t="s">
        <v>367</v>
      </c>
      <c r="O83" s="112"/>
      <c r="P83" s="112" t="s">
        <v>368</v>
      </c>
      <c r="Q83" s="112" t="s">
        <v>17</v>
      </c>
      <c r="R83" s="112"/>
      <c r="S83" s="112" t="s">
        <v>18</v>
      </c>
      <c r="T83" s="112"/>
      <c r="U83" s="8" t="s">
        <v>25</v>
      </c>
    </row>
    <row r="84" spans="1:21" ht="18" customHeight="1" x14ac:dyDescent="0.25">
      <c r="A84" s="112" t="s">
        <v>369</v>
      </c>
      <c r="B84" s="112"/>
      <c r="C84" s="112" t="s">
        <v>20</v>
      </c>
      <c r="D84" s="112" t="s">
        <v>34</v>
      </c>
      <c r="E84" s="112"/>
      <c r="F84" s="118" t="s">
        <v>1161</v>
      </c>
      <c r="G84" s="118"/>
      <c r="H84" s="119">
        <v>5.3395000000000001</v>
      </c>
      <c r="I84" s="119"/>
      <c r="J84" s="140">
        <v>10331.93</v>
      </c>
      <c r="K84" s="43"/>
      <c r="L84" s="112" t="s">
        <v>370</v>
      </c>
      <c r="M84" s="112"/>
      <c r="N84" s="112" t="s">
        <v>371</v>
      </c>
      <c r="O84" s="112"/>
      <c r="P84" s="112" t="s">
        <v>64</v>
      </c>
      <c r="Q84" s="112" t="s">
        <v>17</v>
      </c>
      <c r="R84" s="112"/>
      <c r="S84" s="112" t="s">
        <v>18</v>
      </c>
      <c r="T84" s="112"/>
      <c r="U84" s="8" t="s">
        <v>25</v>
      </c>
    </row>
    <row r="85" spans="1:21" ht="18" customHeight="1" x14ac:dyDescent="0.25">
      <c r="A85" s="112" t="s">
        <v>372</v>
      </c>
      <c r="B85" s="112"/>
      <c r="C85" s="112" t="s">
        <v>20</v>
      </c>
      <c r="D85" s="112" t="s">
        <v>34</v>
      </c>
      <c r="E85" s="112"/>
      <c r="F85" s="118" t="s">
        <v>1162</v>
      </c>
      <c r="G85" s="118"/>
      <c r="H85" s="119">
        <v>5.218</v>
      </c>
      <c r="I85" s="119"/>
      <c r="J85" s="140">
        <v>4565.75</v>
      </c>
      <c r="K85" s="43"/>
      <c r="L85" s="112" t="s">
        <v>16</v>
      </c>
      <c r="M85" s="112"/>
      <c r="N85" s="112" t="s">
        <v>374</v>
      </c>
      <c r="O85" s="112"/>
      <c r="P85" s="112" t="s">
        <v>375</v>
      </c>
      <c r="Q85" s="112" t="s">
        <v>17</v>
      </c>
      <c r="R85" s="112"/>
      <c r="S85" s="112" t="s">
        <v>18</v>
      </c>
      <c r="T85" s="112"/>
      <c r="U85" s="8" t="s">
        <v>25</v>
      </c>
    </row>
    <row r="86" spans="1:21" ht="18" customHeight="1" x14ac:dyDescent="0.25">
      <c r="A86" s="112" t="s">
        <v>376</v>
      </c>
      <c r="B86" s="112"/>
      <c r="C86" s="112" t="s">
        <v>2227</v>
      </c>
      <c r="D86" s="112" t="s">
        <v>139</v>
      </c>
      <c r="E86" s="112"/>
      <c r="F86" s="118" t="s">
        <v>1163</v>
      </c>
      <c r="G86" s="118"/>
      <c r="H86" s="119">
        <v>5.2255000000000003</v>
      </c>
      <c r="I86" s="119"/>
      <c r="J86" s="140">
        <v>11313.2</v>
      </c>
      <c r="K86" s="43"/>
      <c r="L86" s="112" t="s">
        <v>36</v>
      </c>
      <c r="M86" s="112"/>
      <c r="N86" s="112" t="s">
        <v>379</v>
      </c>
      <c r="O86" s="112"/>
      <c r="P86" s="112" t="s">
        <v>38</v>
      </c>
      <c r="Q86" s="112" t="s">
        <v>17</v>
      </c>
      <c r="R86" s="112"/>
      <c r="S86" s="112" t="s">
        <v>18</v>
      </c>
      <c r="T86" s="112"/>
      <c r="U86" s="8" t="s">
        <v>25</v>
      </c>
    </row>
    <row r="87" spans="1:21" ht="18" customHeight="1" x14ac:dyDescent="0.25">
      <c r="A87" s="112" t="s">
        <v>380</v>
      </c>
      <c r="B87" s="112"/>
      <c r="C87" s="112" t="s">
        <v>20</v>
      </c>
      <c r="D87" s="112" t="s">
        <v>109</v>
      </c>
      <c r="E87" s="112"/>
      <c r="F87" s="118" t="s">
        <v>1164</v>
      </c>
      <c r="G87" s="118"/>
      <c r="H87" s="119">
        <v>5.1079999999999997</v>
      </c>
      <c r="I87" s="119"/>
      <c r="J87" s="140">
        <v>11459.18</v>
      </c>
      <c r="K87" s="43"/>
      <c r="L87" s="112" t="s">
        <v>382</v>
      </c>
      <c r="M87" s="112"/>
      <c r="N87" s="112" t="s">
        <v>383</v>
      </c>
      <c r="O87" s="112"/>
      <c r="P87" s="112" t="s">
        <v>384</v>
      </c>
      <c r="Q87" s="112" t="s">
        <v>17</v>
      </c>
      <c r="R87" s="112"/>
      <c r="S87" s="112" t="s">
        <v>18</v>
      </c>
      <c r="T87" s="112"/>
      <c r="U87" s="8" t="s">
        <v>25</v>
      </c>
    </row>
    <row r="88" spans="1:21" ht="18" customHeight="1" x14ac:dyDescent="0.25">
      <c r="A88" s="112" t="s">
        <v>385</v>
      </c>
      <c r="B88" s="112"/>
      <c r="C88" s="112" t="s">
        <v>20</v>
      </c>
      <c r="D88" s="112" t="s">
        <v>109</v>
      </c>
      <c r="E88" s="112"/>
      <c r="F88" s="118" t="s">
        <v>1165</v>
      </c>
      <c r="G88" s="118"/>
      <c r="H88" s="119">
        <v>5.45</v>
      </c>
      <c r="I88" s="119"/>
      <c r="J88" s="140">
        <v>7630</v>
      </c>
      <c r="K88" s="43"/>
      <c r="L88" s="112" t="s">
        <v>387</v>
      </c>
      <c r="M88" s="112"/>
      <c r="N88" s="112" t="s">
        <v>388</v>
      </c>
      <c r="O88" s="112"/>
      <c r="P88" s="112" t="s">
        <v>387</v>
      </c>
      <c r="Q88" s="112" t="s">
        <v>17</v>
      </c>
      <c r="R88" s="112"/>
      <c r="S88" s="112" t="s">
        <v>18</v>
      </c>
      <c r="T88" s="112"/>
      <c r="U88" s="8" t="s">
        <v>25</v>
      </c>
    </row>
    <row r="89" spans="1:21" ht="18" customHeight="1" x14ac:dyDescent="0.25">
      <c r="A89" s="112" t="s">
        <v>389</v>
      </c>
      <c r="B89" s="112"/>
      <c r="C89" s="112" t="s">
        <v>20</v>
      </c>
      <c r="D89" s="112" t="s">
        <v>118</v>
      </c>
      <c r="E89" s="112"/>
      <c r="F89" s="118" t="s">
        <v>1166</v>
      </c>
      <c r="G89" s="118"/>
      <c r="H89" s="119">
        <v>5.218</v>
      </c>
      <c r="I89" s="119"/>
      <c r="J89" s="140">
        <v>18002.099999999999</v>
      </c>
      <c r="K89" s="43"/>
      <c r="L89" s="112" t="s">
        <v>16</v>
      </c>
      <c r="M89" s="112"/>
      <c r="N89" s="112" t="s">
        <v>391</v>
      </c>
      <c r="O89" s="112"/>
      <c r="P89" s="112" t="s">
        <v>375</v>
      </c>
      <c r="Q89" s="112" t="s">
        <v>17</v>
      </c>
      <c r="R89" s="112"/>
      <c r="S89" s="112" t="s">
        <v>18</v>
      </c>
      <c r="T89" s="112"/>
      <c r="U89" s="8" t="s">
        <v>25</v>
      </c>
    </row>
    <row r="90" spans="1:21" ht="18" customHeight="1" x14ac:dyDescent="0.25">
      <c r="A90" s="112" t="s">
        <v>392</v>
      </c>
      <c r="B90" s="112"/>
      <c r="C90" s="112" t="s">
        <v>20</v>
      </c>
      <c r="D90" s="112" t="s">
        <v>34</v>
      </c>
      <c r="E90" s="112"/>
      <c r="F90" s="118" t="s">
        <v>1152</v>
      </c>
      <c r="G90" s="118"/>
      <c r="H90" s="119">
        <v>5.3090000000000002</v>
      </c>
      <c r="I90" s="119"/>
      <c r="J90" s="140">
        <v>11746.16</v>
      </c>
      <c r="K90" s="43"/>
      <c r="L90" s="112" t="s">
        <v>393</v>
      </c>
      <c r="M90" s="112"/>
      <c r="N90" s="112" t="s">
        <v>394</v>
      </c>
      <c r="O90" s="112"/>
      <c r="P90" s="112" t="s">
        <v>395</v>
      </c>
      <c r="Q90" s="112" t="s">
        <v>17</v>
      </c>
      <c r="R90" s="112"/>
      <c r="S90" s="112" t="s">
        <v>18</v>
      </c>
      <c r="T90" s="112"/>
      <c r="U90" s="8" t="s">
        <v>25</v>
      </c>
    </row>
    <row r="91" spans="1:21" ht="18" customHeight="1" x14ac:dyDescent="0.25">
      <c r="A91" s="112" t="s">
        <v>396</v>
      </c>
      <c r="B91" s="112"/>
      <c r="C91" s="112" t="s">
        <v>20</v>
      </c>
      <c r="D91" s="112" t="s">
        <v>34</v>
      </c>
      <c r="E91" s="112"/>
      <c r="F91" s="118" t="s">
        <v>1144</v>
      </c>
      <c r="G91" s="118"/>
      <c r="H91" s="119">
        <v>5.298</v>
      </c>
      <c r="I91" s="119"/>
      <c r="J91" s="140">
        <v>9377.4599999999991</v>
      </c>
      <c r="K91" s="43"/>
      <c r="L91" s="112" t="s">
        <v>113</v>
      </c>
      <c r="M91" s="112"/>
      <c r="N91" s="112" t="s">
        <v>397</v>
      </c>
      <c r="O91" s="112"/>
      <c r="P91" s="112" t="s">
        <v>398</v>
      </c>
      <c r="Q91" s="112" t="s">
        <v>17</v>
      </c>
      <c r="R91" s="112"/>
      <c r="S91" s="112" t="s">
        <v>18</v>
      </c>
      <c r="T91" s="112"/>
      <c r="U91" s="8" t="s">
        <v>25</v>
      </c>
    </row>
    <row r="92" spans="1:21" ht="18" customHeight="1" x14ac:dyDescent="0.25">
      <c r="A92" s="112" t="s">
        <v>399</v>
      </c>
      <c r="B92" s="112"/>
      <c r="C92" s="112" t="s">
        <v>60</v>
      </c>
      <c r="D92" s="112" t="s">
        <v>243</v>
      </c>
      <c r="E92" s="112"/>
      <c r="F92" s="118" t="s">
        <v>1167</v>
      </c>
      <c r="G92" s="118"/>
      <c r="H92" s="119">
        <v>5.6429999999999998</v>
      </c>
      <c r="I92" s="119"/>
      <c r="J92" s="140">
        <v>4596.22</v>
      </c>
      <c r="K92" s="43"/>
      <c r="L92" s="112" t="s">
        <v>135</v>
      </c>
      <c r="M92" s="112"/>
      <c r="N92" s="112" t="s">
        <v>401</v>
      </c>
      <c r="O92" s="112"/>
      <c r="P92" s="112" t="s">
        <v>137</v>
      </c>
      <c r="Q92" s="112" t="s">
        <v>17</v>
      </c>
      <c r="R92" s="112"/>
      <c r="S92" s="112" t="s">
        <v>18</v>
      </c>
      <c r="T92" s="112"/>
      <c r="U92" s="8" t="s">
        <v>25</v>
      </c>
    </row>
    <row r="93" spans="1:21" ht="18" customHeight="1" x14ac:dyDescent="0.25">
      <c r="A93" s="112" t="s">
        <v>402</v>
      </c>
      <c r="B93" s="112"/>
      <c r="C93" s="112" t="s">
        <v>60</v>
      </c>
      <c r="D93" s="112" t="s">
        <v>403</v>
      </c>
      <c r="E93" s="112"/>
      <c r="F93" s="118" t="s">
        <v>1162</v>
      </c>
      <c r="G93" s="118"/>
      <c r="H93" s="119">
        <v>5.3419999999999996</v>
      </c>
      <c r="I93" s="119"/>
      <c r="J93" s="140">
        <v>4674.25</v>
      </c>
      <c r="K93" s="43"/>
      <c r="L93" s="112" t="s">
        <v>135</v>
      </c>
      <c r="M93" s="112"/>
      <c r="N93" s="112" t="s">
        <v>404</v>
      </c>
      <c r="O93" s="112"/>
      <c r="P93" s="112" t="s">
        <v>137</v>
      </c>
      <c r="Q93" s="112" t="s">
        <v>17</v>
      </c>
      <c r="R93" s="112"/>
      <c r="S93" s="112" t="s">
        <v>18</v>
      </c>
      <c r="T93" s="112"/>
      <c r="U93" s="8" t="s">
        <v>25</v>
      </c>
    </row>
    <row r="94" spans="1:21" ht="18" customHeight="1" x14ac:dyDescent="0.25">
      <c r="A94" s="112" t="s">
        <v>405</v>
      </c>
      <c r="B94" s="112"/>
      <c r="C94" s="112" t="s">
        <v>60</v>
      </c>
      <c r="D94" s="112" t="s">
        <v>81</v>
      </c>
      <c r="E94" s="112"/>
      <c r="F94" s="118" t="s">
        <v>1128</v>
      </c>
      <c r="G94" s="118"/>
      <c r="H94" s="119">
        <v>5.6755000000000004</v>
      </c>
      <c r="I94" s="119"/>
      <c r="J94" s="140">
        <v>13734.71</v>
      </c>
      <c r="K94" s="43"/>
      <c r="L94" s="112" t="s">
        <v>74</v>
      </c>
      <c r="M94" s="112"/>
      <c r="N94" s="112" t="s">
        <v>406</v>
      </c>
      <c r="O94" s="112"/>
      <c r="P94" s="112" t="s">
        <v>76</v>
      </c>
      <c r="Q94" s="112" t="s">
        <v>17</v>
      </c>
      <c r="R94" s="112"/>
      <c r="S94" s="112" t="s">
        <v>18</v>
      </c>
      <c r="T94" s="112"/>
      <c r="U94" s="8" t="s">
        <v>25</v>
      </c>
    </row>
    <row r="95" spans="1:21" ht="18" customHeight="1" x14ac:dyDescent="0.25">
      <c r="A95" s="112" t="s">
        <v>407</v>
      </c>
      <c r="B95" s="112"/>
      <c r="C95" s="112" t="s">
        <v>60</v>
      </c>
      <c r="D95" s="112" t="s">
        <v>34</v>
      </c>
      <c r="E95" s="112"/>
      <c r="F95" s="118" t="s">
        <v>1168</v>
      </c>
      <c r="G95" s="118"/>
      <c r="H95" s="119">
        <v>5.6755000000000004</v>
      </c>
      <c r="I95" s="119"/>
      <c r="J95" s="140">
        <v>49660.62</v>
      </c>
      <c r="K95" s="43"/>
      <c r="L95" s="112" t="s">
        <v>74</v>
      </c>
      <c r="M95" s="112"/>
      <c r="N95" s="112" t="s">
        <v>409</v>
      </c>
      <c r="O95" s="112"/>
      <c r="P95" s="112" t="s">
        <v>76</v>
      </c>
      <c r="Q95" s="112" t="s">
        <v>17</v>
      </c>
      <c r="R95" s="112"/>
      <c r="S95" s="112" t="s">
        <v>18</v>
      </c>
      <c r="T95" s="112"/>
      <c r="U95" s="8" t="s">
        <v>25</v>
      </c>
    </row>
    <row r="96" spans="1:21" ht="18" customHeight="1" x14ac:dyDescent="0.25">
      <c r="A96" s="112" t="s">
        <v>410</v>
      </c>
      <c r="B96" s="112"/>
      <c r="C96" s="112" t="s">
        <v>60</v>
      </c>
      <c r="D96" s="112" t="s">
        <v>81</v>
      </c>
      <c r="E96" s="112"/>
      <c r="F96" s="118" t="s">
        <v>1158</v>
      </c>
      <c r="G96" s="118"/>
      <c r="H96" s="119">
        <v>5.3419999999999996</v>
      </c>
      <c r="I96" s="119"/>
      <c r="J96" s="140">
        <v>9642.31</v>
      </c>
      <c r="K96" s="43"/>
      <c r="L96" s="112" t="s">
        <v>135</v>
      </c>
      <c r="M96" s="112"/>
      <c r="N96" s="112" t="s">
        <v>411</v>
      </c>
      <c r="O96" s="112"/>
      <c r="P96" s="112" t="s">
        <v>137</v>
      </c>
      <c r="Q96" s="112" t="s">
        <v>17</v>
      </c>
      <c r="R96" s="112"/>
      <c r="S96" s="112" t="s">
        <v>18</v>
      </c>
      <c r="T96" s="112"/>
      <c r="U96" s="8" t="s">
        <v>25</v>
      </c>
    </row>
    <row r="97" spans="1:21" ht="18" customHeight="1" x14ac:dyDescent="0.25">
      <c r="A97" s="112" t="s">
        <v>412</v>
      </c>
      <c r="B97" s="112"/>
      <c r="C97" s="112" t="s">
        <v>60</v>
      </c>
      <c r="D97" s="112" t="s">
        <v>413</v>
      </c>
      <c r="E97" s="112"/>
      <c r="F97" s="118" t="s">
        <v>1169</v>
      </c>
      <c r="G97" s="118"/>
      <c r="H97" s="119">
        <v>5.1379999999999999</v>
      </c>
      <c r="I97" s="119"/>
      <c r="J97" s="140">
        <v>2055.1999999999998</v>
      </c>
      <c r="K97" s="43"/>
      <c r="L97" s="112" t="s">
        <v>126</v>
      </c>
      <c r="M97" s="112"/>
      <c r="N97" s="112" t="s">
        <v>415</v>
      </c>
      <c r="O97" s="112"/>
      <c r="P97" s="112" t="s">
        <v>128</v>
      </c>
      <c r="Q97" s="112" t="s">
        <v>17</v>
      </c>
      <c r="R97" s="112"/>
      <c r="S97" s="112" t="s">
        <v>18</v>
      </c>
      <c r="T97" s="112"/>
      <c r="U97" s="8" t="s">
        <v>25</v>
      </c>
    </row>
    <row r="98" spans="1:21" ht="18" customHeight="1" x14ac:dyDescent="0.25">
      <c r="A98" s="112" t="s">
        <v>416</v>
      </c>
      <c r="B98" s="112"/>
      <c r="C98" s="112" t="s">
        <v>60</v>
      </c>
      <c r="D98" s="112" t="s">
        <v>417</v>
      </c>
      <c r="E98" s="112"/>
      <c r="F98" s="118" t="s">
        <v>1170</v>
      </c>
      <c r="G98" s="118"/>
      <c r="H98" s="119">
        <v>5.3419999999999996</v>
      </c>
      <c r="I98" s="119"/>
      <c r="J98" s="140">
        <v>4006.5</v>
      </c>
      <c r="K98" s="43"/>
      <c r="L98" s="112" t="s">
        <v>135</v>
      </c>
      <c r="M98" s="112"/>
      <c r="N98" s="112" t="s">
        <v>419</v>
      </c>
      <c r="O98" s="112"/>
      <c r="P98" s="112" t="s">
        <v>137</v>
      </c>
      <c r="Q98" s="112" t="s">
        <v>17</v>
      </c>
      <c r="R98" s="112"/>
      <c r="S98" s="112" t="s">
        <v>18</v>
      </c>
      <c r="T98" s="112"/>
      <c r="U98" s="8" t="s">
        <v>25</v>
      </c>
    </row>
    <row r="99" spans="1:21" ht="18" customHeight="1" x14ac:dyDescent="0.25">
      <c r="A99" s="112" t="s">
        <v>420</v>
      </c>
      <c r="B99" s="112"/>
      <c r="C99" s="112" t="s">
        <v>60</v>
      </c>
      <c r="D99" s="112" t="s">
        <v>109</v>
      </c>
      <c r="E99" s="112"/>
      <c r="F99" s="118" t="s">
        <v>1171</v>
      </c>
      <c r="G99" s="118"/>
      <c r="H99" s="119">
        <v>5.65</v>
      </c>
      <c r="I99" s="119"/>
      <c r="J99" s="140">
        <v>22600</v>
      </c>
      <c r="K99" s="43"/>
      <c r="L99" s="112" t="s">
        <v>135</v>
      </c>
      <c r="M99" s="112"/>
      <c r="N99" s="112" t="s">
        <v>422</v>
      </c>
      <c r="O99" s="112"/>
      <c r="P99" s="112" t="s">
        <v>137</v>
      </c>
      <c r="Q99" s="112" t="s">
        <v>17</v>
      </c>
      <c r="R99" s="112"/>
      <c r="S99" s="112" t="s">
        <v>18</v>
      </c>
      <c r="T99" s="112"/>
      <c r="U99" s="8" t="s">
        <v>25</v>
      </c>
    </row>
    <row r="100" spans="1:21" ht="18" customHeight="1" x14ac:dyDescent="0.25">
      <c r="A100" s="112" t="s">
        <v>423</v>
      </c>
      <c r="B100" s="112"/>
      <c r="C100" s="112" t="s">
        <v>60</v>
      </c>
      <c r="D100" s="112" t="s">
        <v>232</v>
      </c>
      <c r="E100" s="112"/>
      <c r="F100" s="118" t="s">
        <v>1172</v>
      </c>
      <c r="G100" s="118"/>
      <c r="H100" s="119">
        <v>5.3419999999999996</v>
      </c>
      <c r="I100" s="119"/>
      <c r="J100" s="140">
        <v>30609.66</v>
      </c>
      <c r="K100" s="43"/>
      <c r="L100" s="112" t="s">
        <v>135</v>
      </c>
      <c r="M100" s="112"/>
      <c r="N100" s="112" t="s">
        <v>425</v>
      </c>
      <c r="O100" s="112"/>
      <c r="P100" s="112" t="s">
        <v>137</v>
      </c>
      <c r="Q100" s="112" t="s">
        <v>17</v>
      </c>
      <c r="R100" s="112"/>
      <c r="S100" s="112" t="s">
        <v>18</v>
      </c>
      <c r="T100" s="112"/>
      <c r="U100" s="8" t="s">
        <v>25</v>
      </c>
    </row>
    <row r="101" spans="1:21" ht="18" customHeight="1" x14ac:dyDescent="0.25">
      <c r="A101" s="112" t="s">
        <v>426</v>
      </c>
      <c r="B101" s="112"/>
      <c r="C101" s="112" t="s">
        <v>60</v>
      </c>
      <c r="D101" s="112" t="s">
        <v>243</v>
      </c>
      <c r="E101" s="112"/>
      <c r="F101" s="118" t="s">
        <v>1173</v>
      </c>
      <c r="G101" s="118"/>
      <c r="H101" s="119">
        <v>5.569</v>
      </c>
      <c r="I101" s="119"/>
      <c r="J101" s="140">
        <v>4343.82</v>
      </c>
      <c r="K101" s="43"/>
      <c r="L101" s="112" t="s">
        <v>135</v>
      </c>
      <c r="M101" s="112"/>
      <c r="N101" s="112" t="s">
        <v>428</v>
      </c>
      <c r="O101" s="112"/>
      <c r="P101" s="112" t="s">
        <v>137</v>
      </c>
      <c r="Q101" s="112" t="s">
        <v>17</v>
      </c>
      <c r="R101" s="112"/>
      <c r="S101" s="112" t="s">
        <v>18</v>
      </c>
      <c r="T101" s="112"/>
      <c r="U101" s="8" t="s">
        <v>25</v>
      </c>
    </row>
    <row r="102" spans="1:21" ht="18" customHeight="1" x14ac:dyDescent="0.25">
      <c r="A102" s="112" t="s">
        <v>429</v>
      </c>
      <c r="B102" s="112"/>
      <c r="C102" s="112" t="s">
        <v>60</v>
      </c>
      <c r="D102" s="112" t="s">
        <v>109</v>
      </c>
      <c r="E102" s="112"/>
      <c r="F102" s="118" t="s">
        <v>1174</v>
      </c>
      <c r="G102" s="118"/>
      <c r="H102" s="119">
        <v>5.5750000000000002</v>
      </c>
      <c r="I102" s="119"/>
      <c r="J102" s="140">
        <v>77994.25</v>
      </c>
      <c r="K102" s="43"/>
      <c r="L102" s="112" t="s">
        <v>431</v>
      </c>
      <c r="M102" s="112"/>
      <c r="N102" s="112" t="s">
        <v>432</v>
      </c>
      <c r="O102" s="112"/>
      <c r="P102" s="112" t="s">
        <v>135</v>
      </c>
      <c r="Q102" s="112" t="s">
        <v>17</v>
      </c>
      <c r="R102" s="112"/>
      <c r="S102" s="112" t="s">
        <v>18</v>
      </c>
      <c r="T102" s="112"/>
      <c r="U102" s="8" t="s">
        <v>25</v>
      </c>
    </row>
    <row r="103" spans="1:21" ht="18" customHeight="1" x14ac:dyDescent="0.25">
      <c r="A103" s="112" t="s">
        <v>433</v>
      </c>
      <c r="B103" s="112"/>
      <c r="C103" s="112" t="s">
        <v>60</v>
      </c>
      <c r="D103" s="112" t="s">
        <v>143</v>
      </c>
      <c r="E103" s="112"/>
      <c r="F103" s="118" t="s">
        <v>1175</v>
      </c>
      <c r="G103" s="118"/>
      <c r="H103" s="119">
        <v>5.1550000000000002</v>
      </c>
      <c r="I103" s="119"/>
      <c r="J103" s="140">
        <v>4252.87</v>
      </c>
      <c r="K103" s="43"/>
      <c r="L103" s="112" t="s">
        <v>435</v>
      </c>
      <c r="M103" s="112"/>
      <c r="N103" s="112" t="s">
        <v>436</v>
      </c>
      <c r="O103" s="112"/>
      <c r="P103" s="112" t="s">
        <v>437</v>
      </c>
      <c r="Q103" s="112" t="s">
        <v>17</v>
      </c>
      <c r="R103" s="112"/>
      <c r="S103" s="112" t="s">
        <v>18</v>
      </c>
      <c r="T103" s="112"/>
      <c r="U103" s="8" t="s">
        <v>25</v>
      </c>
    </row>
    <row r="104" spans="1:21" ht="18" customHeight="1" x14ac:dyDescent="0.25">
      <c r="A104" s="112" t="s">
        <v>438</v>
      </c>
      <c r="B104" s="112"/>
      <c r="C104" s="112" t="s">
        <v>60</v>
      </c>
      <c r="D104" s="112" t="s">
        <v>34</v>
      </c>
      <c r="E104" s="112"/>
      <c r="F104" s="118" t="s">
        <v>1176</v>
      </c>
      <c r="G104" s="118"/>
      <c r="H104" s="119">
        <v>5.21</v>
      </c>
      <c r="I104" s="119"/>
      <c r="J104" s="140">
        <v>57635.62</v>
      </c>
      <c r="K104" s="43"/>
      <c r="L104" s="112" t="s">
        <v>431</v>
      </c>
      <c r="M104" s="112"/>
      <c r="N104" s="112" t="s">
        <v>440</v>
      </c>
      <c r="O104" s="112"/>
      <c r="P104" s="112" t="s">
        <v>135</v>
      </c>
      <c r="Q104" s="112" t="s">
        <v>17</v>
      </c>
      <c r="R104" s="112"/>
      <c r="S104" s="112" t="s">
        <v>18</v>
      </c>
      <c r="T104" s="112"/>
      <c r="U104" s="8" t="s">
        <v>25</v>
      </c>
    </row>
    <row r="105" spans="1:21" ht="18" customHeight="1" x14ac:dyDescent="0.25">
      <c r="A105" s="112" t="s">
        <v>441</v>
      </c>
      <c r="B105" s="112"/>
      <c r="C105" s="112" t="s">
        <v>60</v>
      </c>
      <c r="D105" s="112" t="s">
        <v>260</v>
      </c>
      <c r="E105" s="112"/>
      <c r="F105" s="118" t="s">
        <v>1177</v>
      </c>
      <c r="G105" s="118"/>
      <c r="H105" s="119">
        <v>5.1550000000000002</v>
      </c>
      <c r="I105" s="119"/>
      <c r="J105" s="140">
        <v>18207.46</v>
      </c>
      <c r="K105" s="43"/>
      <c r="L105" s="112" t="s">
        <v>435</v>
      </c>
      <c r="M105" s="112"/>
      <c r="N105" s="112" t="s">
        <v>443</v>
      </c>
      <c r="O105" s="112"/>
      <c r="P105" s="112" t="s">
        <v>437</v>
      </c>
      <c r="Q105" s="112" t="s">
        <v>17</v>
      </c>
      <c r="R105" s="112"/>
      <c r="S105" s="112" t="s">
        <v>18</v>
      </c>
      <c r="T105" s="112"/>
      <c r="U105" s="8" t="s">
        <v>25</v>
      </c>
    </row>
    <row r="106" spans="1:21" ht="18" customHeight="1" x14ac:dyDescent="0.25">
      <c r="A106" s="112" t="s">
        <v>444</v>
      </c>
      <c r="B106" s="112"/>
      <c r="C106" s="112" t="s">
        <v>60</v>
      </c>
      <c r="D106" s="112" t="s">
        <v>124</v>
      </c>
      <c r="E106" s="112"/>
      <c r="F106" s="118" t="s">
        <v>1178</v>
      </c>
      <c r="G106" s="118"/>
      <c r="H106" s="119">
        <v>5.2690000000000001</v>
      </c>
      <c r="I106" s="119"/>
      <c r="J106" s="140">
        <v>13435.95</v>
      </c>
      <c r="K106" s="43"/>
      <c r="L106" s="112" t="s">
        <v>135</v>
      </c>
      <c r="M106" s="112"/>
      <c r="N106" s="112" t="s">
        <v>446</v>
      </c>
      <c r="O106" s="112"/>
      <c r="P106" s="112" t="s">
        <v>137</v>
      </c>
      <c r="Q106" s="112" t="s">
        <v>17</v>
      </c>
      <c r="R106" s="112"/>
      <c r="S106" s="112" t="s">
        <v>18</v>
      </c>
      <c r="T106" s="112"/>
      <c r="U106" s="8" t="s">
        <v>25</v>
      </c>
    </row>
    <row r="107" spans="1:21" ht="17.25" customHeight="1" x14ac:dyDescent="0.25">
      <c r="A107" s="112" t="s">
        <v>447</v>
      </c>
      <c r="B107" s="112"/>
      <c r="C107" s="112" t="s">
        <v>60</v>
      </c>
      <c r="D107" s="112" t="s">
        <v>34</v>
      </c>
      <c r="E107" s="112"/>
      <c r="F107" s="118" t="s">
        <v>1179</v>
      </c>
      <c r="G107" s="118"/>
      <c r="H107" s="119">
        <v>5.2690000000000001</v>
      </c>
      <c r="I107" s="119"/>
      <c r="J107" s="140">
        <v>81840.740000000005</v>
      </c>
      <c r="K107" s="43"/>
      <c r="L107" s="112" t="s">
        <v>135</v>
      </c>
      <c r="M107" s="112"/>
      <c r="N107" s="112" t="s">
        <v>449</v>
      </c>
      <c r="O107" s="112"/>
      <c r="P107" s="112" t="s">
        <v>137</v>
      </c>
      <c r="Q107" s="112" t="s">
        <v>17</v>
      </c>
      <c r="R107" s="112"/>
      <c r="S107" s="112" t="s">
        <v>18</v>
      </c>
      <c r="T107" s="112"/>
      <c r="U107" s="8" t="s">
        <v>25</v>
      </c>
    </row>
    <row r="108" spans="1:21" ht="17.25" customHeight="1" x14ac:dyDescent="0.25">
      <c r="A108" s="118" t="s">
        <v>450</v>
      </c>
      <c r="B108" s="118"/>
      <c r="C108" s="118" t="s">
        <v>147</v>
      </c>
      <c r="D108" s="112" t="s">
        <v>109</v>
      </c>
      <c r="E108" s="112"/>
      <c r="F108" s="118" t="s">
        <v>1180</v>
      </c>
      <c r="G108" s="118"/>
      <c r="H108" s="10">
        <v>5.718</v>
      </c>
      <c r="I108" s="10"/>
      <c r="J108" s="139">
        <v>110471.76</v>
      </c>
      <c r="K108" s="44"/>
      <c r="L108" s="118" t="s">
        <v>149</v>
      </c>
      <c r="M108" s="118"/>
      <c r="N108" s="118" t="s">
        <v>452</v>
      </c>
      <c r="O108" s="118"/>
      <c r="P108" s="118" t="s">
        <v>151</v>
      </c>
      <c r="Q108" s="118" t="s">
        <v>7</v>
      </c>
      <c r="R108" s="118"/>
      <c r="S108" s="118" t="s">
        <v>8</v>
      </c>
      <c r="T108" s="118"/>
      <c r="U108" s="8" t="s">
        <v>25</v>
      </c>
    </row>
    <row r="109" spans="1:21" ht="18" customHeight="1" x14ac:dyDescent="0.25">
      <c r="A109" s="112" t="s">
        <v>453</v>
      </c>
      <c r="B109" s="112"/>
      <c r="C109" s="112" t="s">
        <v>60</v>
      </c>
      <c r="D109" s="112" t="s">
        <v>105</v>
      </c>
      <c r="E109" s="112"/>
      <c r="F109" s="118" t="s">
        <v>1181</v>
      </c>
      <c r="G109" s="118"/>
      <c r="H109" s="119">
        <v>6.4740000000000002</v>
      </c>
      <c r="I109" s="119"/>
      <c r="J109" s="140">
        <v>13595.4</v>
      </c>
      <c r="K109" s="43"/>
      <c r="L109" s="112" t="s">
        <v>135</v>
      </c>
      <c r="M109" s="112"/>
      <c r="N109" s="112" t="s">
        <v>428</v>
      </c>
      <c r="O109" s="112"/>
      <c r="P109" s="112" t="s">
        <v>137</v>
      </c>
      <c r="Q109" s="112" t="s">
        <v>17</v>
      </c>
      <c r="R109" s="112"/>
      <c r="S109" s="112" t="s">
        <v>18</v>
      </c>
      <c r="T109" s="112"/>
      <c r="U109" s="8" t="s">
        <v>25</v>
      </c>
    </row>
    <row r="110" spans="1:21" ht="18" customHeight="1" x14ac:dyDescent="0.25">
      <c r="A110" s="112" t="s">
        <v>455</v>
      </c>
      <c r="B110" s="112"/>
      <c r="C110" s="112" t="s">
        <v>60</v>
      </c>
      <c r="D110" s="112" t="s">
        <v>456</v>
      </c>
      <c r="E110" s="112"/>
      <c r="F110" s="118" t="s">
        <v>1182</v>
      </c>
      <c r="G110" s="118"/>
      <c r="H110" s="119">
        <v>5.3179999999999996</v>
      </c>
      <c r="I110" s="119"/>
      <c r="J110" s="140">
        <v>34620.18</v>
      </c>
      <c r="K110" s="43"/>
      <c r="L110" s="112" t="s">
        <v>120</v>
      </c>
      <c r="M110" s="112"/>
      <c r="N110" s="112" t="s">
        <v>458</v>
      </c>
      <c r="O110" s="112"/>
      <c r="P110" s="112" t="s">
        <v>122</v>
      </c>
      <c r="Q110" s="112" t="s">
        <v>17</v>
      </c>
      <c r="R110" s="112"/>
      <c r="S110" s="112" t="s">
        <v>18</v>
      </c>
      <c r="T110" s="112"/>
      <c r="U110" s="8" t="s">
        <v>25</v>
      </c>
    </row>
    <row r="111" spans="1:21" ht="18" customHeight="1" x14ac:dyDescent="0.25">
      <c r="A111" s="112" t="s">
        <v>459</v>
      </c>
      <c r="B111" s="112"/>
      <c r="C111" s="112" t="s">
        <v>60</v>
      </c>
      <c r="D111" s="112" t="s">
        <v>232</v>
      </c>
      <c r="E111" s="112"/>
      <c r="F111" s="118" t="s">
        <v>1183</v>
      </c>
      <c r="G111" s="118"/>
      <c r="H111" s="119">
        <v>5.2069999999999999</v>
      </c>
      <c r="I111" s="119"/>
      <c r="J111" s="140">
        <v>15959.45</v>
      </c>
      <c r="K111" s="43"/>
      <c r="L111" s="112" t="s">
        <v>14</v>
      </c>
      <c r="M111" s="112"/>
      <c r="N111" s="112" t="s">
        <v>461</v>
      </c>
      <c r="O111" s="112"/>
      <c r="P111" s="112" t="s">
        <v>16</v>
      </c>
      <c r="Q111" s="112" t="s">
        <v>17</v>
      </c>
      <c r="R111" s="112"/>
      <c r="S111" s="112" t="s">
        <v>18</v>
      </c>
      <c r="T111" s="112"/>
      <c r="U111" s="8" t="s">
        <v>25</v>
      </c>
    </row>
    <row r="112" spans="1:21" ht="18" customHeight="1" x14ac:dyDescent="0.25">
      <c r="A112" s="112" t="s">
        <v>462</v>
      </c>
      <c r="B112" s="112"/>
      <c r="C112" s="112" t="s">
        <v>60</v>
      </c>
      <c r="D112" s="112" t="s">
        <v>81</v>
      </c>
      <c r="E112" s="112"/>
      <c r="F112" s="118" t="s">
        <v>1128</v>
      </c>
      <c r="G112" s="118"/>
      <c r="H112" s="119">
        <v>5.2069999999999999</v>
      </c>
      <c r="I112" s="119"/>
      <c r="J112" s="140">
        <v>12600.94</v>
      </c>
      <c r="K112" s="43"/>
      <c r="L112" s="112" t="s">
        <v>14</v>
      </c>
      <c r="M112" s="112"/>
      <c r="N112" s="112" t="s">
        <v>463</v>
      </c>
      <c r="O112" s="112"/>
      <c r="P112" s="112" t="s">
        <v>16</v>
      </c>
      <c r="Q112" s="112" t="s">
        <v>17</v>
      </c>
      <c r="R112" s="112"/>
      <c r="S112" s="112" t="s">
        <v>18</v>
      </c>
      <c r="T112" s="112"/>
      <c r="U112" s="8" t="s">
        <v>25</v>
      </c>
    </row>
    <row r="113" spans="1:21" ht="18" customHeight="1" x14ac:dyDescent="0.25">
      <c r="A113" s="112" t="s">
        <v>464</v>
      </c>
      <c r="B113" s="112"/>
      <c r="C113" s="112" t="s">
        <v>60</v>
      </c>
      <c r="D113" s="112" t="s">
        <v>465</v>
      </c>
      <c r="E113" s="112"/>
      <c r="F113" s="118" t="s">
        <v>1184</v>
      </c>
      <c r="G113" s="118"/>
      <c r="H113" s="119">
        <v>5.0529999999999999</v>
      </c>
      <c r="I113" s="119"/>
      <c r="J113" s="140">
        <v>5047.9399999999996</v>
      </c>
      <c r="K113" s="43"/>
      <c r="L113" s="112" t="s">
        <v>467</v>
      </c>
      <c r="M113" s="112"/>
      <c r="N113" s="112" t="s">
        <v>468</v>
      </c>
      <c r="O113" s="112"/>
      <c r="P113" s="112" t="s">
        <v>435</v>
      </c>
      <c r="Q113" s="112" t="s">
        <v>17</v>
      </c>
      <c r="R113" s="112"/>
      <c r="S113" s="112" t="s">
        <v>18</v>
      </c>
      <c r="T113" s="112"/>
      <c r="U113" s="8" t="s">
        <v>25</v>
      </c>
    </row>
    <row r="114" spans="1:21" ht="18" customHeight="1" x14ac:dyDescent="0.25">
      <c r="A114" s="112" t="s">
        <v>469</v>
      </c>
      <c r="B114" s="112"/>
      <c r="C114" s="112" t="s">
        <v>60</v>
      </c>
      <c r="D114" s="112" t="s">
        <v>470</v>
      </c>
      <c r="E114" s="112"/>
      <c r="F114" s="118" t="s">
        <v>1185</v>
      </c>
      <c r="G114" s="118"/>
      <c r="H114" s="119">
        <v>5.1379999999999999</v>
      </c>
      <c r="I114" s="119"/>
      <c r="J114" s="140">
        <v>22915.48</v>
      </c>
      <c r="K114" s="43"/>
      <c r="L114" s="112" t="s">
        <v>126</v>
      </c>
      <c r="M114" s="112"/>
      <c r="N114" s="112" t="s">
        <v>472</v>
      </c>
      <c r="O114" s="112"/>
      <c r="P114" s="112" t="s">
        <v>128</v>
      </c>
      <c r="Q114" s="112" t="s">
        <v>17</v>
      </c>
      <c r="R114" s="112"/>
      <c r="S114" s="112" t="s">
        <v>18</v>
      </c>
      <c r="T114" s="112"/>
      <c r="U114" s="8" t="s">
        <v>25</v>
      </c>
    </row>
    <row r="115" spans="1:21" ht="18" customHeight="1" x14ac:dyDescent="0.25">
      <c r="A115" s="112" t="s">
        <v>473</v>
      </c>
      <c r="B115" s="112"/>
      <c r="C115" s="112" t="s">
        <v>20</v>
      </c>
      <c r="D115" s="112" t="s">
        <v>474</v>
      </c>
      <c r="E115" s="112"/>
      <c r="F115" s="118" t="s">
        <v>1186</v>
      </c>
      <c r="G115" s="118"/>
      <c r="H115" s="119">
        <v>5.0579999999999998</v>
      </c>
      <c r="I115" s="119"/>
      <c r="J115" s="140">
        <v>1770.3</v>
      </c>
      <c r="K115" s="43"/>
      <c r="L115" s="112" t="s">
        <v>476</v>
      </c>
      <c r="M115" s="112"/>
      <c r="N115" s="112" t="s">
        <v>477</v>
      </c>
      <c r="O115" s="112"/>
      <c r="P115" s="112" t="s">
        <v>478</v>
      </c>
      <c r="Q115" s="112" t="s">
        <v>17</v>
      </c>
      <c r="R115" s="112"/>
      <c r="S115" s="112" t="s">
        <v>18</v>
      </c>
      <c r="T115" s="112"/>
      <c r="U115" s="8" t="s">
        <v>25</v>
      </c>
    </row>
    <row r="116" spans="1:21" ht="18" customHeight="1" x14ac:dyDescent="0.25">
      <c r="A116" s="112" t="s">
        <v>479</v>
      </c>
      <c r="B116" s="112"/>
      <c r="C116" s="112" t="s">
        <v>181</v>
      </c>
      <c r="D116" s="112" t="s">
        <v>34</v>
      </c>
      <c r="E116" s="112"/>
      <c r="F116" s="118" t="s">
        <v>1127</v>
      </c>
      <c r="G116" s="118"/>
      <c r="H116" s="119">
        <v>5.1349999999999998</v>
      </c>
      <c r="I116" s="119"/>
      <c r="J116" s="140">
        <v>15148.25</v>
      </c>
      <c r="K116" s="43"/>
      <c r="L116" s="112" t="s">
        <v>126</v>
      </c>
      <c r="M116" s="112"/>
      <c r="N116" s="112" t="s">
        <v>480</v>
      </c>
      <c r="O116" s="112"/>
      <c r="P116" s="112" t="s">
        <v>128</v>
      </c>
      <c r="Q116" s="112" t="s">
        <v>17</v>
      </c>
      <c r="R116" s="112"/>
      <c r="S116" s="112" t="s">
        <v>18</v>
      </c>
      <c r="T116" s="112"/>
      <c r="U116" s="8" t="s">
        <v>25</v>
      </c>
    </row>
    <row r="117" spans="1:21" ht="18" customHeight="1" x14ac:dyDescent="0.25">
      <c r="A117" s="112" t="s">
        <v>481</v>
      </c>
      <c r="B117" s="112"/>
      <c r="C117" s="112" t="s">
        <v>181</v>
      </c>
      <c r="D117" s="112" t="s">
        <v>81</v>
      </c>
      <c r="E117" s="112"/>
      <c r="F117" s="118" t="s">
        <v>1158</v>
      </c>
      <c r="G117" s="118"/>
      <c r="H117" s="119">
        <v>5.2279999999999998</v>
      </c>
      <c r="I117" s="119"/>
      <c r="J117" s="140">
        <v>9436.5400000000009</v>
      </c>
      <c r="K117" s="43"/>
      <c r="L117" s="112" t="s">
        <v>431</v>
      </c>
      <c r="M117" s="112"/>
      <c r="N117" s="112" t="s">
        <v>482</v>
      </c>
      <c r="O117" s="112"/>
      <c r="P117" s="112" t="s">
        <v>135</v>
      </c>
      <c r="Q117" s="112" t="s">
        <v>17</v>
      </c>
      <c r="R117" s="112"/>
      <c r="S117" s="112" t="s">
        <v>18</v>
      </c>
      <c r="T117" s="112"/>
      <c r="U117" s="8" t="s">
        <v>25</v>
      </c>
    </row>
    <row r="118" spans="1:21" ht="18" customHeight="1" x14ac:dyDescent="0.25">
      <c r="A118" s="112" t="s">
        <v>483</v>
      </c>
      <c r="B118" s="112"/>
      <c r="C118" s="112" t="s">
        <v>181</v>
      </c>
      <c r="D118" s="112" t="s">
        <v>109</v>
      </c>
      <c r="E118" s="112"/>
      <c r="F118" s="118" t="s">
        <v>1187</v>
      </c>
      <c r="G118" s="118"/>
      <c r="H118" s="119">
        <v>5.7794999999999996</v>
      </c>
      <c r="I118" s="119"/>
      <c r="J118" s="140">
        <v>10403.1</v>
      </c>
      <c r="K118" s="43"/>
      <c r="L118" s="112" t="s">
        <v>137</v>
      </c>
      <c r="M118" s="112"/>
      <c r="N118" s="112" t="s">
        <v>485</v>
      </c>
      <c r="O118" s="112"/>
      <c r="P118" s="112" t="s">
        <v>370</v>
      </c>
      <c r="Q118" s="112" t="s">
        <v>17</v>
      </c>
      <c r="R118" s="112"/>
      <c r="S118" s="112" t="s">
        <v>18</v>
      </c>
      <c r="T118" s="112"/>
      <c r="U118" s="8" t="s">
        <v>25</v>
      </c>
    </row>
    <row r="119" spans="1:21" ht="18" customHeight="1" x14ac:dyDescent="0.25">
      <c r="A119" s="112" t="s">
        <v>486</v>
      </c>
      <c r="B119" s="112"/>
      <c r="C119" s="112" t="s">
        <v>181</v>
      </c>
      <c r="D119" s="112" t="s">
        <v>81</v>
      </c>
      <c r="E119" s="112"/>
      <c r="F119" s="118" t="s">
        <v>1160</v>
      </c>
      <c r="G119" s="118"/>
      <c r="H119" s="119">
        <v>5.3372000000000002</v>
      </c>
      <c r="I119" s="119"/>
      <c r="J119" s="140">
        <v>13316.31</v>
      </c>
      <c r="K119" s="43"/>
      <c r="L119" s="112" t="s">
        <v>368</v>
      </c>
      <c r="M119" s="112"/>
      <c r="N119" s="112" t="s">
        <v>487</v>
      </c>
      <c r="O119" s="112"/>
      <c r="P119" s="112" t="s">
        <v>370</v>
      </c>
      <c r="Q119" s="112" t="s">
        <v>17</v>
      </c>
      <c r="R119" s="112"/>
      <c r="S119" s="112" t="s">
        <v>18</v>
      </c>
      <c r="T119" s="112"/>
      <c r="U119" s="8" t="s">
        <v>25</v>
      </c>
    </row>
    <row r="120" spans="1:21" ht="18" customHeight="1" x14ac:dyDescent="0.25">
      <c r="A120" s="112" t="s">
        <v>488</v>
      </c>
      <c r="B120" s="112"/>
      <c r="C120" s="112" t="s">
        <v>181</v>
      </c>
      <c r="D120" s="112" t="s">
        <v>34</v>
      </c>
      <c r="E120" s="112"/>
      <c r="F120" s="118" t="s">
        <v>1188</v>
      </c>
      <c r="G120" s="118"/>
      <c r="H120" s="119">
        <v>5.1349999999999998</v>
      </c>
      <c r="I120" s="119"/>
      <c r="J120" s="140">
        <v>4903.92</v>
      </c>
      <c r="K120" s="43"/>
      <c r="L120" s="112" t="s">
        <v>126</v>
      </c>
      <c r="M120" s="112"/>
      <c r="N120" s="112" t="s">
        <v>490</v>
      </c>
      <c r="O120" s="112"/>
      <c r="P120" s="112" t="s">
        <v>128</v>
      </c>
      <c r="Q120" s="112" t="s">
        <v>17</v>
      </c>
      <c r="R120" s="112"/>
      <c r="S120" s="112" t="s">
        <v>18</v>
      </c>
      <c r="T120" s="112"/>
      <c r="U120" s="8" t="s">
        <v>25</v>
      </c>
    </row>
    <row r="121" spans="1:21" ht="18" customHeight="1" x14ac:dyDescent="0.25">
      <c r="A121" s="112" t="s">
        <v>491</v>
      </c>
      <c r="B121" s="112"/>
      <c r="C121" s="112" t="s">
        <v>181</v>
      </c>
      <c r="D121" s="112" t="s">
        <v>68</v>
      </c>
      <c r="E121" s="112"/>
      <c r="F121" s="118" t="s">
        <v>1189</v>
      </c>
      <c r="G121" s="118"/>
      <c r="H121" s="119">
        <v>5.3659999999999997</v>
      </c>
      <c r="I121" s="119"/>
      <c r="J121" s="140">
        <v>18781</v>
      </c>
      <c r="K121" s="43"/>
      <c r="L121" s="112" t="s">
        <v>120</v>
      </c>
      <c r="M121" s="112"/>
      <c r="N121" s="112" t="s">
        <v>493</v>
      </c>
      <c r="O121" s="112"/>
      <c r="P121" s="112" t="s">
        <v>122</v>
      </c>
      <c r="Q121" s="112" t="s">
        <v>17</v>
      </c>
      <c r="R121" s="112"/>
      <c r="S121" s="112" t="s">
        <v>18</v>
      </c>
      <c r="T121" s="112"/>
      <c r="U121" s="8" t="s">
        <v>25</v>
      </c>
    </row>
    <row r="122" spans="1:21" ht="18" customHeight="1" x14ac:dyDescent="0.25">
      <c r="A122" s="112" t="s">
        <v>494</v>
      </c>
      <c r="B122" s="112"/>
      <c r="C122" s="112" t="s">
        <v>181</v>
      </c>
      <c r="D122" s="112" t="s">
        <v>109</v>
      </c>
      <c r="E122" s="112"/>
      <c r="F122" s="118" t="s">
        <v>1190</v>
      </c>
      <c r="G122" s="118"/>
      <c r="H122" s="119">
        <v>5.3659999999999997</v>
      </c>
      <c r="I122" s="119"/>
      <c r="J122" s="140">
        <v>7929.55</v>
      </c>
      <c r="K122" s="43"/>
      <c r="L122" s="112" t="s">
        <v>120</v>
      </c>
      <c r="M122" s="112"/>
      <c r="N122" s="112" t="s">
        <v>496</v>
      </c>
      <c r="O122" s="112"/>
      <c r="P122" s="112" t="s">
        <v>122</v>
      </c>
      <c r="Q122" s="112" t="s">
        <v>17</v>
      </c>
      <c r="R122" s="112"/>
      <c r="S122" s="112" t="s">
        <v>18</v>
      </c>
      <c r="T122" s="112"/>
      <c r="U122" s="8" t="s">
        <v>25</v>
      </c>
    </row>
    <row r="123" spans="1:21" ht="18" customHeight="1" x14ac:dyDescent="0.25">
      <c r="A123" s="112" t="s">
        <v>497</v>
      </c>
      <c r="B123" s="112"/>
      <c r="C123" s="112" t="s">
        <v>181</v>
      </c>
      <c r="D123" s="112" t="s">
        <v>81</v>
      </c>
      <c r="E123" s="112"/>
      <c r="F123" s="118" t="s">
        <v>1158</v>
      </c>
      <c r="G123" s="118"/>
      <c r="H123" s="119">
        <v>5.2050000000000001</v>
      </c>
      <c r="I123" s="119"/>
      <c r="J123" s="140">
        <v>9395.02</v>
      </c>
      <c r="K123" s="43"/>
      <c r="L123" s="112" t="s">
        <v>498</v>
      </c>
      <c r="M123" s="112"/>
      <c r="N123" s="112" t="s">
        <v>499</v>
      </c>
      <c r="O123" s="112"/>
      <c r="P123" s="112" t="s">
        <v>14</v>
      </c>
      <c r="Q123" s="112" t="s">
        <v>17</v>
      </c>
      <c r="R123" s="112"/>
      <c r="S123" s="112" t="s">
        <v>18</v>
      </c>
      <c r="T123" s="112"/>
      <c r="U123" s="8" t="s">
        <v>25</v>
      </c>
    </row>
    <row r="124" spans="1:21" ht="18" customHeight="1" x14ac:dyDescent="0.25">
      <c r="A124" s="112" t="s">
        <v>500</v>
      </c>
      <c r="B124" s="112"/>
      <c r="C124" s="112" t="s">
        <v>181</v>
      </c>
      <c r="D124" s="112" t="s">
        <v>34</v>
      </c>
      <c r="E124" s="112"/>
      <c r="F124" s="118" t="s">
        <v>1127</v>
      </c>
      <c r="G124" s="118"/>
      <c r="H124" s="119">
        <v>5.218</v>
      </c>
      <c r="I124" s="119"/>
      <c r="J124" s="140">
        <v>15393.1</v>
      </c>
      <c r="K124" s="43"/>
      <c r="L124" s="112" t="s">
        <v>16</v>
      </c>
      <c r="M124" s="112"/>
      <c r="N124" s="112" t="s">
        <v>501</v>
      </c>
      <c r="O124" s="112"/>
      <c r="P124" s="112" t="s">
        <v>502</v>
      </c>
      <c r="Q124" s="112" t="s">
        <v>17</v>
      </c>
      <c r="R124" s="112"/>
      <c r="S124" s="112" t="s">
        <v>18</v>
      </c>
      <c r="T124" s="112"/>
      <c r="U124" s="8" t="s">
        <v>25</v>
      </c>
    </row>
    <row r="125" spans="1:21" ht="18" customHeight="1" x14ac:dyDescent="0.25">
      <c r="A125" s="112" t="s">
        <v>503</v>
      </c>
      <c r="B125" s="112"/>
      <c r="C125" s="112" t="s">
        <v>181</v>
      </c>
      <c r="D125" s="112" t="s">
        <v>34</v>
      </c>
      <c r="E125" s="112"/>
      <c r="F125" s="118" t="s">
        <v>1127</v>
      </c>
      <c r="G125" s="118"/>
      <c r="H125" s="119">
        <v>5.218</v>
      </c>
      <c r="I125" s="119"/>
      <c r="J125" s="140">
        <v>15393.1</v>
      </c>
      <c r="K125" s="43"/>
      <c r="L125" s="112" t="s">
        <v>16</v>
      </c>
      <c r="M125" s="112"/>
      <c r="N125" s="112" t="s">
        <v>504</v>
      </c>
      <c r="O125" s="112"/>
      <c r="P125" s="112" t="s">
        <v>375</v>
      </c>
      <c r="Q125" s="112" t="s">
        <v>17</v>
      </c>
      <c r="R125" s="112"/>
      <c r="S125" s="112" t="s">
        <v>18</v>
      </c>
      <c r="T125" s="112"/>
      <c r="U125" s="8" t="s">
        <v>25</v>
      </c>
    </row>
    <row r="126" spans="1:21" ht="18" customHeight="1" x14ac:dyDescent="0.25">
      <c r="A126" s="112" t="s">
        <v>505</v>
      </c>
      <c r="B126" s="112"/>
      <c r="C126" s="112" t="s">
        <v>181</v>
      </c>
      <c r="D126" s="112" t="s">
        <v>109</v>
      </c>
      <c r="E126" s="112"/>
      <c r="F126" s="118" t="s">
        <v>1191</v>
      </c>
      <c r="G126" s="118"/>
      <c r="H126" s="119">
        <v>5.2050000000000001</v>
      </c>
      <c r="I126" s="119"/>
      <c r="J126" s="140">
        <v>8742.1</v>
      </c>
      <c r="K126" s="43"/>
      <c r="L126" s="112" t="s">
        <v>498</v>
      </c>
      <c r="M126" s="112"/>
      <c r="N126" s="112" t="s">
        <v>507</v>
      </c>
      <c r="O126" s="112"/>
      <c r="P126" s="112" t="s">
        <v>14</v>
      </c>
      <c r="Q126" s="112" t="s">
        <v>17</v>
      </c>
      <c r="R126" s="112"/>
      <c r="S126" s="112" t="s">
        <v>18</v>
      </c>
      <c r="T126" s="112"/>
      <c r="U126" s="8" t="s">
        <v>25</v>
      </c>
    </row>
    <row r="127" spans="1:21" ht="18" customHeight="1" x14ac:dyDescent="0.25">
      <c r="A127" s="112" t="s">
        <v>508</v>
      </c>
      <c r="B127" s="112"/>
      <c r="C127" s="112" t="s">
        <v>181</v>
      </c>
      <c r="D127" s="112" t="s">
        <v>509</v>
      </c>
      <c r="E127" s="112"/>
      <c r="F127" s="118" t="s">
        <v>1192</v>
      </c>
      <c r="G127" s="118"/>
      <c r="H127" s="119">
        <v>5.2050000000000001</v>
      </c>
      <c r="I127" s="119"/>
      <c r="J127" s="140">
        <v>8640.2999999999993</v>
      </c>
      <c r="K127" s="43"/>
      <c r="L127" s="112" t="s">
        <v>498</v>
      </c>
      <c r="M127" s="112"/>
      <c r="N127" s="112" t="s">
        <v>511</v>
      </c>
      <c r="O127" s="112"/>
      <c r="P127" s="112" t="s">
        <v>14</v>
      </c>
      <c r="Q127" s="112" t="s">
        <v>17</v>
      </c>
      <c r="R127" s="112"/>
      <c r="S127" s="112" t="s">
        <v>18</v>
      </c>
      <c r="T127" s="112"/>
      <c r="U127" s="8" t="s">
        <v>25</v>
      </c>
    </row>
    <row r="128" spans="1:21" ht="18" customHeight="1" x14ac:dyDescent="0.25">
      <c r="A128" s="112" t="s">
        <v>512</v>
      </c>
      <c r="B128" s="112"/>
      <c r="C128" s="112" t="s">
        <v>60</v>
      </c>
      <c r="D128" s="112" t="s">
        <v>34</v>
      </c>
      <c r="E128" s="112"/>
      <c r="F128" s="118" t="s">
        <v>1193</v>
      </c>
      <c r="G128" s="118"/>
      <c r="H128" s="119">
        <v>4.7229999999999999</v>
      </c>
      <c r="I128" s="119"/>
      <c r="J128" s="140">
        <v>86761.51</v>
      </c>
      <c r="K128" s="43"/>
      <c r="L128" s="112" t="s">
        <v>514</v>
      </c>
      <c r="M128" s="112"/>
      <c r="N128" s="112" t="s">
        <v>515</v>
      </c>
      <c r="O128" s="112"/>
      <c r="P128" s="112" t="s">
        <v>516</v>
      </c>
      <c r="Q128" s="112" t="s">
        <v>17</v>
      </c>
      <c r="R128" s="112"/>
      <c r="S128" s="112" t="s">
        <v>18</v>
      </c>
      <c r="T128" s="112"/>
      <c r="U128" s="8" t="s">
        <v>25</v>
      </c>
    </row>
    <row r="129" spans="1:21" ht="18" customHeight="1" x14ac:dyDescent="0.25">
      <c r="A129" s="112" t="s">
        <v>517</v>
      </c>
      <c r="B129" s="112"/>
      <c r="C129" s="112" t="s">
        <v>60</v>
      </c>
      <c r="D129" s="112" t="s">
        <v>232</v>
      </c>
      <c r="E129" s="112"/>
      <c r="F129" s="118" t="s">
        <v>1194</v>
      </c>
      <c r="G129" s="118"/>
      <c r="H129" s="119">
        <v>4.7725</v>
      </c>
      <c r="I129" s="119"/>
      <c r="J129" s="140">
        <v>32333.68</v>
      </c>
      <c r="K129" s="43"/>
      <c r="L129" s="112" t="s">
        <v>195</v>
      </c>
      <c r="M129" s="112"/>
      <c r="N129" s="112" t="s">
        <v>519</v>
      </c>
      <c r="O129" s="112"/>
      <c r="P129" s="112" t="s">
        <v>197</v>
      </c>
      <c r="Q129" s="112" t="s">
        <v>17</v>
      </c>
      <c r="R129" s="112"/>
      <c r="S129" s="112" t="s">
        <v>18</v>
      </c>
      <c r="T129" s="112"/>
      <c r="U129" s="8" t="s">
        <v>25</v>
      </c>
    </row>
    <row r="130" spans="1:21" ht="18" customHeight="1" x14ac:dyDescent="0.25">
      <c r="A130" s="112" t="s">
        <v>520</v>
      </c>
      <c r="B130" s="112"/>
      <c r="C130" s="112" t="s">
        <v>60</v>
      </c>
      <c r="D130" s="112" t="s">
        <v>109</v>
      </c>
      <c r="E130" s="112"/>
      <c r="F130" s="118" t="s">
        <v>1195</v>
      </c>
      <c r="G130" s="118"/>
      <c r="H130" s="119">
        <v>5.0640000000000001</v>
      </c>
      <c r="I130" s="119"/>
      <c r="J130" s="140">
        <v>66135.839999999997</v>
      </c>
      <c r="K130" s="43"/>
      <c r="L130" s="112" t="s">
        <v>514</v>
      </c>
      <c r="M130" s="112"/>
      <c r="N130" s="112" t="s">
        <v>522</v>
      </c>
      <c r="O130" s="112"/>
      <c r="P130" s="112" t="s">
        <v>516</v>
      </c>
      <c r="Q130" s="112" t="s">
        <v>17</v>
      </c>
      <c r="R130" s="112"/>
      <c r="S130" s="112" t="s">
        <v>18</v>
      </c>
      <c r="T130" s="112"/>
      <c r="U130" s="8" t="s">
        <v>25</v>
      </c>
    </row>
    <row r="131" spans="1:21" ht="18" customHeight="1" x14ac:dyDescent="0.25">
      <c r="A131" s="112" t="s">
        <v>523</v>
      </c>
      <c r="B131" s="112"/>
      <c r="C131" s="112" t="s">
        <v>60</v>
      </c>
      <c r="D131" s="112" t="s">
        <v>81</v>
      </c>
      <c r="E131" s="112"/>
      <c r="F131" s="118" t="s">
        <v>1196</v>
      </c>
      <c r="G131" s="118"/>
      <c r="H131" s="119">
        <v>4.8070000000000004</v>
      </c>
      <c r="I131" s="119"/>
      <c r="J131" s="140">
        <v>31336.83</v>
      </c>
      <c r="K131" s="43"/>
      <c r="L131" s="112" t="s">
        <v>195</v>
      </c>
      <c r="M131" s="112"/>
      <c r="N131" s="112" t="s">
        <v>525</v>
      </c>
      <c r="O131" s="112"/>
      <c r="P131" s="112" t="s">
        <v>197</v>
      </c>
      <c r="Q131" s="112" t="s">
        <v>17</v>
      </c>
      <c r="R131" s="112"/>
      <c r="S131" s="112" t="s">
        <v>18</v>
      </c>
      <c r="T131" s="112"/>
      <c r="U131" s="8" t="s">
        <v>25</v>
      </c>
    </row>
    <row r="132" spans="1:21" ht="18" customHeight="1" x14ac:dyDescent="0.25">
      <c r="A132" s="112" t="s">
        <v>526</v>
      </c>
      <c r="B132" s="112"/>
      <c r="C132" s="112" t="s">
        <v>60</v>
      </c>
      <c r="D132" s="112" t="s">
        <v>527</v>
      </c>
      <c r="E132" s="112"/>
      <c r="F132" s="118" t="s">
        <v>1197</v>
      </c>
      <c r="G132" s="118"/>
      <c r="H132" s="119">
        <v>4.7229999999999999</v>
      </c>
      <c r="I132" s="119"/>
      <c r="J132" s="140">
        <v>9564.07</v>
      </c>
      <c r="K132" s="43"/>
      <c r="L132" s="112" t="s">
        <v>514</v>
      </c>
      <c r="M132" s="112"/>
      <c r="N132" s="112" t="s">
        <v>529</v>
      </c>
      <c r="O132" s="112"/>
      <c r="P132" s="112" t="s">
        <v>516</v>
      </c>
      <c r="Q132" s="112" t="s">
        <v>17</v>
      </c>
      <c r="R132" s="112"/>
      <c r="S132" s="112" t="s">
        <v>18</v>
      </c>
      <c r="T132" s="112"/>
      <c r="U132" s="8" t="s">
        <v>25</v>
      </c>
    </row>
    <row r="133" spans="1:21" ht="18" customHeight="1" x14ac:dyDescent="0.25">
      <c r="A133" s="112" t="s">
        <v>530</v>
      </c>
      <c r="B133" s="112"/>
      <c r="C133" s="112" t="s">
        <v>60</v>
      </c>
      <c r="D133" s="112" t="s">
        <v>531</v>
      </c>
      <c r="E133" s="112"/>
      <c r="F133" s="118" t="s">
        <v>1198</v>
      </c>
      <c r="G133" s="118"/>
      <c r="H133" s="119">
        <v>4.8540000000000001</v>
      </c>
      <c r="I133" s="119"/>
      <c r="J133" s="140">
        <v>1893.06</v>
      </c>
      <c r="K133" s="43"/>
      <c r="L133" s="112" t="s">
        <v>328</v>
      </c>
      <c r="M133" s="112"/>
      <c r="N133" s="112" t="s">
        <v>533</v>
      </c>
      <c r="O133" s="112"/>
      <c r="P133" s="112" t="s">
        <v>534</v>
      </c>
      <c r="Q133" s="112" t="s">
        <v>17</v>
      </c>
      <c r="R133" s="112"/>
      <c r="S133" s="112" t="s">
        <v>18</v>
      </c>
      <c r="T133" s="112"/>
      <c r="U133" s="8" t="s">
        <v>25</v>
      </c>
    </row>
    <row r="134" spans="1:21" ht="17.25" customHeight="1" x14ac:dyDescent="0.25">
      <c r="A134" s="112" t="s">
        <v>535</v>
      </c>
      <c r="B134" s="112"/>
      <c r="C134" s="112" t="s">
        <v>60</v>
      </c>
      <c r="D134" s="112" t="s">
        <v>470</v>
      </c>
      <c r="E134" s="112"/>
      <c r="F134" s="118" t="s">
        <v>1116</v>
      </c>
      <c r="G134" s="118"/>
      <c r="H134" s="119">
        <v>4.7229999999999999</v>
      </c>
      <c r="I134" s="119"/>
      <c r="J134" s="140">
        <v>13484.16</v>
      </c>
      <c r="K134" s="43"/>
      <c r="L134" s="112" t="s">
        <v>514</v>
      </c>
      <c r="M134" s="112"/>
      <c r="N134" s="112" t="s">
        <v>536</v>
      </c>
      <c r="O134" s="112"/>
      <c r="P134" s="112" t="s">
        <v>516</v>
      </c>
      <c r="Q134" s="112" t="s">
        <v>17</v>
      </c>
      <c r="R134" s="112"/>
      <c r="S134" s="112" t="s">
        <v>18</v>
      </c>
      <c r="T134" s="112"/>
      <c r="U134" s="8" t="s">
        <v>25</v>
      </c>
    </row>
    <row r="135" spans="1:21" ht="17.25" customHeight="1" x14ac:dyDescent="0.25">
      <c r="A135" s="118" t="s">
        <v>537</v>
      </c>
      <c r="B135" s="118"/>
      <c r="C135" s="118" t="s">
        <v>147</v>
      </c>
      <c r="D135" s="112" t="s">
        <v>81</v>
      </c>
      <c r="E135" s="112"/>
      <c r="F135" s="118" t="s">
        <v>1199</v>
      </c>
      <c r="G135" s="118"/>
      <c r="H135" s="10">
        <v>4.8070000000000004</v>
      </c>
      <c r="I135" s="10"/>
      <c r="J135" s="139">
        <v>22929.39</v>
      </c>
      <c r="K135" s="44"/>
      <c r="L135" s="118" t="s">
        <v>539</v>
      </c>
      <c r="M135" s="118"/>
      <c r="N135" s="118" t="s">
        <v>540</v>
      </c>
      <c r="O135" s="118"/>
      <c r="P135" s="118" t="s">
        <v>541</v>
      </c>
      <c r="Q135" s="118" t="s">
        <v>7</v>
      </c>
      <c r="R135" s="118"/>
      <c r="S135" s="118" t="s">
        <v>8</v>
      </c>
      <c r="T135" s="118"/>
      <c r="U135" s="8" t="s">
        <v>25</v>
      </c>
    </row>
    <row r="136" spans="1:21" ht="18" customHeight="1" x14ac:dyDescent="0.25">
      <c r="A136" s="112" t="s">
        <v>542</v>
      </c>
      <c r="B136" s="112"/>
      <c r="C136" s="112" t="s">
        <v>60</v>
      </c>
      <c r="D136" s="112" t="s">
        <v>260</v>
      </c>
      <c r="E136" s="112"/>
      <c r="F136" s="118" t="s">
        <v>1200</v>
      </c>
      <c r="G136" s="118"/>
      <c r="H136" s="119">
        <v>4.7725</v>
      </c>
      <c r="I136" s="119"/>
      <c r="J136" s="140">
        <v>2982.81</v>
      </c>
      <c r="K136" s="43"/>
      <c r="L136" s="112" t="s">
        <v>195</v>
      </c>
      <c r="M136" s="112"/>
      <c r="N136" s="112" t="s">
        <v>544</v>
      </c>
      <c r="O136" s="112"/>
      <c r="P136" s="112" t="s">
        <v>197</v>
      </c>
      <c r="Q136" s="112" t="s">
        <v>17</v>
      </c>
      <c r="R136" s="112"/>
      <c r="S136" s="112" t="s">
        <v>18</v>
      </c>
      <c r="T136" s="112"/>
      <c r="U136" s="8" t="s">
        <v>25</v>
      </c>
    </row>
    <row r="137" spans="1:21" ht="18" customHeight="1" x14ac:dyDescent="0.25">
      <c r="A137" s="112" t="s">
        <v>545</v>
      </c>
      <c r="B137" s="112"/>
      <c r="C137" s="112" t="s">
        <v>60</v>
      </c>
      <c r="D137" s="112" t="s">
        <v>109</v>
      </c>
      <c r="E137" s="112"/>
      <c r="F137" s="118" t="s">
        <v>1201</v>
      </c>
      <c r="G137" s="118"/>
      <c r="H137" s="119">
        <v>5.0149999999999997</v>
      </c>
      <c r="I137" s="119"/>
      <c r="J137" s="140">
        <v>40571.35</v>
      </c>
      <c r="K137" s="43"/>
      <c r="L137" s="112" t="s">
        <v>197</v>
      </c>
      <c r="M137" s="112"/>
      <c r="N137" s="112" t="s">
        <v>547</v>
      </c>
      <c r="O137" s="112"/>
      <c r="P137" s="112" t="s">
        <v>548</v>
      </c>
      <c r="Q137" s="112" t="s">
        <v>17</v>
      </c>
      <c r="R137" s="112"/>
      <c r="S137" s="112" t="s">
        <v>18</v>
      </c>
      <c r="T137" s="112"/>
      <c r="U137" s="8" t="s">
        <v>25</v>
      </c>
    </row>
    <row r="138" spans="1:21" ht="18" customHeight="1" x14ac:dyDescent="0.25">
      <c r="A138" s="112" t="s">
        <v>549</v>
      </c>
      <c r="B138" s="112"/>
      <c r="C138" s="112" t="s">
        <v>60</v>
      </c>
      <c r="D138" s="112" t="s">
        <v>105</v>
      </c>
      <c r="E138" s="112"/>
      <c r="F138" s="118" t="s">
        <v>1202</v>
      </c>
      <c r="G138" s="118"/>
      <c r="H138" s="119">
        <v>6.2910000000000004</v>
      </c>
      <c r="I138" s="119"/>
      <c r="J138" s="140">
        <v>10065.969999999999</v>
      </c>
      <c r="K138" s="43"/>
      <c r="L138" s="112" t="s">
        <v>551</v>
      </c>
      <c r="M138" s="112"/>
      <c r="N138" s="112" t="s">
        <v>552</v>
      </c>
      <c r="O138" s="112"/>
      <c r="P138" s="112" t="s">
        <v>553</v>
      </c>
      <c r="Q138" s="112" t="s">
        <v>17</v>
      </c>
      <c r="R138" s="112"/>
      <c r="S138" s="112" t="s">
        <v>18</v>
      </c>
      <c r="T138" s="112"/>
      <c r="U138" s="8" t="s">
        <v>25</v>
      </c>
    </row>
    <row r="139" spans="1:21" ht="18" customHeight="1" x14ac:dyDescent="0.25">
      <c r="A139" s="112" t="s">
        <v>554</v>
      </c>
      <c r="B139" s="112"/>
      <c r="C139" s="112" t="s">
        <v>60</v>
      </c>
      <c r="D139" s="112" t="s">
        <v>222</v>
      </c>
      <c r="E139" s="112"/>
      <c r="F139" s="118" t="s">
        <v>1203</v>
      </c>
      <c r="G139" s="118"/>
      <c r="H139" s="119">
        <v>4.8070000000000004</v>
      </c>
      <c r="I139" s="119"/>
      <c r="J139" s="140">
        <v>4081.14</v>
      </c>
      <c r="K139" s="43"/>
      <c r="L139" s="112" t="s">
        <v>195</v>
      </c>
      <c r="M139" s="112"/>
      <c r="N139" s="112" t="s">
        <v>556</v>
      </c>
      <c r="O139" s="112"/>
      <c r="P139" s="112" t="s">
        <v>197</v>
      </c>
      <c r="Q139" s="112" t="s">
        <v>17</v>
      </c>
      <c r="R139" s="112"/>
      <c r="S139" s="112" t="s">
        <v>18</v>
      </c>
      <c r="T139" s="112"/>
      <c r="U139" s="8" t="s">
        <v>25</v>
      </c>
    </row>
    <row r="140" spans="1:21" ht="18" customHeight="1" x14ac:dyDescent="0.25">
      <c r="A140" s="112" t="s">
        <v>557</v>
      </c>
      <c r="B140" s="112"/>
      <c r="C140" s="112" t="s">
        <v>60</v>
      </c>
      <c r="D140" s="112" t="s">
        <v>243</v>
      </c>
      <c r="E140" s="112"/>
      <c r="F140" s="118" t="s">
        <v>1204</v>
      </c>
      <c r="G140" s="118"/>
      <c r="H140" s="119">
        <v>5.1531000000000002</v>
      </c>
      <c r="I140" s="119"/>
      <c r="J140" s="140">
        <v>7281.33</v>
      </c>
      <c r="K140" s="43"/>
      <c r="L140" s="112" t="s">
        <v>195</v>
      </c>
      <c r="M140" s="112"/>
      <c r="N140" s="112" t="s">
        <v>559</v>
      </c>
      <c r="O140" s="112"/>
      <c r="P140" s="112" t="s">
        <v>197</v>
      </c>
      <c r="Q140" s="112" t="s">
        <v>17</v>
      </c>
      <c r="R140" s="112"/>
      <c r="S140" s="112" t="s">
        <v>18</v>
      </c>
      <c r="T140" s="112"/>
      <c r="U140" s="8" t="s">
        <v>25</v>
      </c>
    </row>
    <row r="141" spans="1:21" ht="18" customHeight="1" x14ac:dyDescent="0.25">
      <c r="A141" s="112" t="s">
        <v>560</v>
      </c>
      <c r="B141" s="112"/>
      <c r="C141" s="112" t="s">
        <v>60</v>
      </c>
      <c r="D141" s="112" t="s">
        <v>561</v>
      </c>
      <c r="E141" s="112"/>
      <c r="F141" s="118" t="s">
        <v>1205</v>
      </c>
      <c r="G141" s="118"/>
      <c r="H141" s="119">
        <v>4.8070000000000004</v>
      </c>
      <c r="I141" s="119"/>
      <c r="J141" s="140">
        <v>5528.05</v>
      </c>
      <c r="K141" s="43"/>
      <c r="L141" s="112" t="s">
        <v>195</v>
      </c>
      <c r="M141" s="112"/>
      <c r="N141" s="112" t="s">
        <v>563</v>
      </c>
      <c r="O141" s="112"/>
      <c r="P141" s="112" t="s">
        <v>197</v>
      </c>
      <c r="Q141" s="112" t="s">
        <v>17</v>
      </c>
      <c r="R141" s="112"/>
      <c r="S141" s="112" t="s">
        <v>18</v>
      </c>
      <c r="T141" s="112"/>
      <c r="U141" s="8" t="s">
        <v>25</v>
      </c>
    </row>
    <row r="142" spans="1:21" ht="18" customHeight="1" x14ac:dyDescent="0.25">
      <c r="A142" s="112" t="s">
        <v>564</v>
      </c>
      <c r="B142" s="112"/>
      <c r="C142" s="112" t="s">
        <v>60</v>
      </c>
      <c r="D142" s="112" t="s">
        <v>232</v>
      </c>
      <c r="E142" s="112"/>
      <c r="F142" s="118" t="s">
        <v>1150</v>
      </c>
      <c r="G142" s="118"/>
      <c r="H142" s="119">
        <v>4.7725</v>
      </c>
      <c r="I142" s="119"/>
      <c r="J142" s="140">
        <v>12241.46</v>
      </c>
      <c r="K142" s="43"/>
      <c r="L142" s="112" t="s">
        <v>195</v>
      </c>
      <c r="M142" s="112"/>
      <c r="N142" s="112" t="s">
        <v>565</v>
      </c>
      <c r="O142" s="112"/>
      <c r="P142" s="112" t="s">
        <v>197</v>
      </c>
      <c r="Q142" s="112" t="s">
        <v>17</v>
      </c>
      <c r="R142" s="112"/>
      <c r="S142" s="112" t="s">
        <v>18</v>
      </c>
      <c r="T142" s="112"/>
      <c r="U142" s="8" t="s">
        <v>25</v>
      </c>
    </row>
    <row r="143" spans="1:21" ht="18" customHeight="1" x14ac:dyDescent="0.25">
      <c r="A143" s="112" t="s">
        <v>566</v>
      </c>
      <c r="B143" s="112"/>
      <c r="C143" s="112" t="s">
        <v>60</v>
      </c>
      <c r="D143" s="112" t="s">
        <v>34</v>
      </c>
      <c r="E143" s="112"/>
      <c r="F143" s="118" t="s">
        <v>1206</v>
      </c>
      <c r="G143" s="118"/>
      <c r="H143" s="119">
        <v>4.8975</v>
      </c>
      <c r="I143" s="119"/>
      <c r="J143" s="140">
        <v>97913.26</v>
      </c>
      <c r="K143" s="43"/>
      <c r="L143" s="112" t="s">
        <v>568</v>
      </c>
      <c r="M143" s="112"/>
      <c r="N143" s="112" t="s">
        <v>569</v>
      </c>
      <c r="O143" s="112"/>
      <c r="P143" s="112" t="s">
        <v>570</v>
      </c>
      <c r="Q143" s="112" t="s">
        <v>17</v>
      </c>
      <c r="R143" s="112"/>
      <c r="S143" s="112" t="s">
        <v>18</v>
      </c>
      <c r="T143" s="112"/>
      <c r="U143" s="8" t="s">
        <v>25</v>
      </c>
    </row>
    <row r="144" spans="1:21" ht="18" customHeight="1" x14ac:dyDescent="0.25">
      <c r="A144" s="114" t="s">
        <v>571</v>
      </c>
      <c r="B144" s="112"/>
      <c r="C144" s="114" t="s">
        <v>60</v>
      </c>
      <c r="D144" s="114" t="s">
        <v>109</v>
      </c>
      <c r="E144" s="112"/>
      <c r="F144" s="115" t="s">
        <v>1207</v>
      </c>
      <c r="G144" s="118"/>
      <c r="H144" s="116">
        <v>5.0365000000000002</v>
      </c>
      <c r="I144" s="119"/>
      <c r="J144" s="186">
        <v>77259.91</v>
      </c>
      <c r="K144" s="43"/>
      <c r="L144" s="114" t="s">
        <v>568</v>
      </c>
      <c r="M144" s="112"/>
      <c r="N144" s="114" t="s">
        <v>573</v>
      </c>
      <c r="O144" s="112"/>
      <c r="P144" s="114" t="s">
        <v>570</v>
      </c>
      <c r="Q144" s="114" t="s">
        <v>17</v>
      </c>
      <c r="R144" s="112"/>
      <c r="S144" s="114" t="s">
        <v>18</v>
      </c>
      <c r="T144" s="112"/>
      <c r="U144" s="5" t="s">
        <v>25</v>
      </c>
    </row>
    <row r="145" spans="1:21" ht="18" customHeight="1" x14ac:dyDescent="0.25">
      <c r="A145" s="78" t="s">
        <v>574</v>
      </c>
      <c r="B145" s="83"/>
      <c r="C145" s="78" t="s">
        <v>27</v>
      </c>
      <c r="D145" s="78" t="s">
        <v>139</v>
      </c>
      <c r="E145" s="83"/>
      <c r="F145" s="79" t="s">
        <v>1208</v>
      </c>
      <c r="G145" s="85"/>
      <c r="H145" s="133">
        <v>5.3220000000000001</v>
      </c>
      <c r="I145" s="185"/>
      <c r="J145" s="144">
        <v>11122.98</v>
      </c>
      <c r="K145" s="184"/>
      <c r="L145" s="78" t="s">
        <v>437</v>
      </c>
      <c r="M145" s="83"/>
      <c r="N145" s="78" t="s">
        <v>576</v>
      </c>
      <c r="O145" s="83"/>
      <c r="P145" s="78" t="s">
        <v>122</v>
      </c>
      <c r="Q145" s="78" t="s">
        <v>17</v>
      </c>
      <c r="R145" s="83"/>
      <c r="S145" s="78" t="s">
        <v>18</v>
      </c>
      <c r="T145" s="83"/>
      <c r="U145" s="66" t="s">
        <v>9</v>
      </c>
    </row>
    <row r="146" spans="1:21" ht="18" customHeight="1" x14ac:dyDescent="0.25">
      <c r="A146" s="187" t="s">
        <v>577</v>
      </c>
      <c r="B146" s="112"/>
      <c r="C146" s="187" t="s">
        <v>60</v>
      </c>
      <c r="D146" s="187" t="s">
        <v>34</v>
      </c>
      <c r="E146" s="112"/>
      <c r="F146" s="188" t="s">
        <v>1209</v>
      </c>
      <c r="G146" s="118"/>
      <c r="H146" s="190">
        <v>4.7229999999999999</v>
      </c>
      <c r="I146" s="119"/>
      <c r="J146" s="281">
        <v>49768.61</v>
      </c>
      <c r="K146" s="14"/>
      <c r="L146" s="187" t="s">
        <v>514</v>
      </c>
      <c r="M146" s="112"/>
      <c r="N146" s="187" t="s">
        <v>579</v>
      </c>
      <c r="O146" s="112"/>
      <c r="P146" s="187" t="s">
        <v>516</v>
      </c>
      <c r="Q146" s="187" t="s">
        <v>17</v>
      </c>
      <c r="R146" s="112"/>
      <c r="S146" s="187" t="s">
        <v>18</v>
      </c>
      <c r="T146" s="112"/>
      <c r="U146" s="40" t="s">
        <v>25</v>
      </c>
    </row>
    <row r="147" spans="1:21" ht="18" customHeight="1" x14ac:dyDescent="0.25">
      <c r="A147" s="112" t="s">
        <v>580</v>
      </c>
      <c r="B147" s="112"/>
      <c r="C147" s="112" t="s">
        <v>60</v>
      </c>
      <c r="D147" s="112" t="s">
        <v>232</v>
      </c>
      <c r="E147" s="112"/>
      <c r="F147" s="118" t="s">
        <v>1210</v>
      </c>
      <c r="G147" s="118"/>
      <c r="H147" s="119">
        <v>4.7229999999999999</v>
      </c>
      <c r="I147" s="119"/>
      <c r="J147" s="141">
        <v>24701.29</v>
      </c>
      <c r="K147" s="14"/>
      <c r="L147" s="112" t="s">
        <v>514</v>
      </c>
      <c r="M147" s="112"/>
      <c r="N147" s="112" t="s">
        <v>582</v>
      </c>
      <c r="O147" s="112"/>
      <c r="P147" s="112" t="s">
        <v>516</v>
      </c>
      <c r="Q147" s="112" t="s">
        <v>17</v>
      </c>
      <c r="R147" s="112"/>
      <c r="S147" s="112" t="s">
        <v>18</v>
      </c>
      <c r="T147" s="112"/>
      <c r="U147" s="8" t="s">
        <v>25</v>
      </c>
    </row>
    <row r="148" spans="1:21" ht="18" customHeight="1" x14ac:dyDescent="0.25">
      <c r="A148" s="112" t="s">
        <v>583</v>
      </c>
      <c r="B148" s="112"/>
      <c r="C148" s="112" t="s">
        <v>60</v>
      </c>
      <c r="D148" s="112" t="s">
        <v>72</v>
      </c>
      <c r="E148" s="112"/>
      <c r="F148" s="118" t="s">
        <v>1211</v>
      </c>
      <c r="G148" s="118"/>
      <c r="H148" s="119">
        <v>5.2134999999999998</v>
      </c>
      <c r="I148" s="119"/>
      <c r="J148" s="141">
        <v>7298.9</v>
      </c>
      <c r="K148" s="14"/>
      <c r="L148" s="112" t="s">
        <v>268</v>
      </c>
      <c r="M148" s="112"/>
      <c r="N148" s="112" t="s">
        <v>585</v>
      </c>
      <c r="O148" s="112"/>
      <c r="P148" s="112" t="s">
        <v>270</v>
      </c>
      <c r="Q148" s="112" t="s">
        <v>17</v>
      </c>
      <c r="R148" s="112"/>
      <c r="S148" s="112" t="s">
        <v>18</v>
      </c>
      <c r="T148" s="112"/>
      <c r="U148" s="8" t="s">
        <v>25</v>
      </c>
    </row>
    <row r="149" spans="1:21" ht="18" customHeight="1" x14ac:dyDescent="0.25">
      <c r="A149" s="112" t="s">
        <v>586</v>
      </c>
      <c r="B149" s="112"/>
      <c r="C149" s="112" t="s">
        <v>60</v>
      </c>
      <c r="D149" s="112" t="s">
        <v>587</v>
      </c>
      <c r="E149" s="112"/>
      <c r="F149" s="118" t="s">
        <v>1212</v>
      </c>
      <c r="G149" s="118"/>
      <c r="H149" s="119">
        <v>4.7409999999999997</v>
      </c>
      <c r="I149" s="119"/>
      <c r="J149" s="141">
        <v>9482</v>
      </c>
      <c r="K149" s="14"/>
      <c r="L149" s="112" t="s">
        <v>58</v>
      </c>
      <c r="M149" s="112"/>
      <c r="N149" s="112" t="s">
        <v>589</v>
      </c>
      <c r="O149" s="112"/>
      <c r="P149" s="112" t="s">
        <v>590</v>
      </c>
      <c r="Q149" s="112" t="s">
        <v>17</v>
      </c>
      <c r="R149" s="112"/>
      <c r="S149" s="112" t="s">
        <v>18</v>
      </c>
      <c r="T149" s="112"/>
      <c r="U149" s="8" t="s">
        <v>25</v>
      </c>
    </row>
    <row r="150" spans="1:21" ht="18" customHeight="1" x14ac:dyDescent="0.25">
      <c r="A150" s="112" t="s">
        <v>591</v>
      </c>
      <c r="B150" s="112"/>
      <c r="C150" s="112" t="s">
        <v>60</v>
      </c>
      <c r="D150" s="112" t="s">
        <v>232</v>
      </c>
      <c r="E150" s="112"/>
      <c r="F150" s="118" t="s">
        <v>1213</v>
      </c>
      <c r="G150" s="118"/>
      <c r="H150" s="119">
        <v>4.9249999999999998</v>
      </c>
      <c r="I150" s="119"/>
      <c r="J150" s="141">
        <v>13125.12</v>
      </c>
      <c r="K150" s="14"/>
      <c r="L150" s="112" t="s">
        <v>568</v>
      </c>
      <c r="M150" s="112"/>
      <c r="N150" s="112" t="s">
        <v>593</v>
      </c>
      <c r="O150" s="112"/>
      <c r="P150" s="112" t="s">
        <v>570</v>
      </c>
      <c r="Q150" s="112" t="s">
        <v>17</v>
      </c>
      <c r="R150" s="112"/>
      <c r="S150" s="112" t="s">
        <v>18</v>
      </c>
      <c r="T150" s="112"/>
      <c r="U150" s="8" t="s">
        <v>25</v>
      </c>
    </row>
    <row r="151" spans="1:21" ht="18" customHeight="1" x14ac:dyDescent="0.25">
      <c r="A151" s="112" t="s">
        <v>594</v>
      </c>
      <c r="B151" s="112"/>
      <c r="C151" s="112" t="s">
        <v>60</v>
      </c>
      <c r="D151" s="112" t="s">
        <v>87</v>
      </c>
      <c r="E151" s="112"/>
      <c r="F151" s="118" t="s">
        <v>1208</v>
      </c>
      <c r="G151" s="118"/>
      <c r="H151" s="119">
        <v>5.13</v>
      </c>
      <c r="I151" s="119"/>
      <c r="J151" s="141">
        <v>10721.7</v>
      </c>
      <c r="K151" s="14"/>
      <c r="L151" s="112" t="s">
        <v>595</v>
      </c>
      <c r="M151" s="112"/>
      <c r="N151" s="112" t="s">
        <v>596</v>
      </c>
      <c r="O151" s="112"/>
      <c r="P151" s="112" t="s">
        <v>597</v>
      </c>
      <c r="Q151" s="112" t="s">
        <v>17</v>
      </c>
      <c r="R151" s="112"/>
      <c r="S151" s="112" t="s">
        <v>18</v>
      </c>
      <c r="T151" s="112"/>
      <c r="U151" s="8" t="s">
        <v>25</v>
      </c>
    </row>
    <row r="152" spans="1:21" ht="18" customHeight="1" x14ac:dyDescent="0.25">
      <c r="A152" s="112" t="s">
        <v>598</v>
      </c>
      <c r="B152" s="112"/>
      <c r="C152" s="112" t="s">
        <v>60</v>
      </c>
      <c r="D152" s="112" t="s">
        <v>118</v>
      </c>
      <c r="E152" s="112"/>
      <c r="F152" s="118" t="s">
        <v>1214</v>
      </c>
      <c r="G152" s="118"/>
      <c r="H152" s="119">
        <v>4.8849999999999998</v>
      </c>
      <c r="I152" s="119"/>
      <c r="J152" s="141">
        <v>19540</v>
      </c>
      <c r="K152" s="14"/>
      <c r="L152" s="112" t="s">
        <v>197</v>
      </c>
      <c r="M152" s="112"/>
      <c r="N152" s="112" t="s">
        <v>600</v>
      </c>
      <c r="O152" s="112"/>
      <c r="P152" s="112" t="s">
        <v>548</v>
      </c>
      <c r="Q152" s="112" t="s">
        <v>17</v>
      </c>
      <c r="R152" s="112"/>
      <c r="S152" s="112" t="s">
        <v>18</v>
      </c>
      <c r="T152" s="112"/>
      <c r="U152" s="8" t="s">
        <v>25</v>
      </c>
    </row>
    <row r="153" spans="1:21" ht="18" customHeight="1" x14ac:dyDescent="0.25">
      <c r="A153" s="112" t="s">
        <v>601</v>
      </c>
      <c r="B153" s="112"/>
      <c r="C153" s="112" t="s">
        <v>60</v>
      </c>
      <c r="D153" s="112" t="s">
        <v>87</v>
      </c>
      <c r="E153" s="112"/>
      <c r="F153" s="118" t="s">
        <v>1133</v>
      </c>
      <c r="G153" s="118"/>
      <c r="H153" s="119">
        <v>5.1349999999999998</v>
      </c>
      <c r="I153" s="119"/>
      <c r="J153" s="141">
        <v>21464.3</v>
      </c>
      <c r="K153" s="14"/>
      <c r="L153" s="112" t="s">
        <v>94</v>
      </c>
      <c r="M153" s="112"/>
      <c r="N153" s="112" t="s">
        <v>602</v>
      </c>
      <c r="O153" s="112"/>
      <c r="P153" s="112" t="s">
        <v>96</v>
      </c>
      <c r="Q153" s="112" t="s">
        <v>17</v>
      </c>
      <c r="R153" s="112"/>
      <c r="S153" s="112" t="s">
        <v>18</v>
      </c>
      <c r="T153" s="112"/>
      <c r="U153" s="8" t="s">
        <v>25</v>
      </c>
    </row>
    <row r="154" spans="1:21" ht="18" customHeight="1" x14ac:dyDescent="0.25">
      <c r="A154" s="112" t="s">
        <v>603</v>
      </c>
      <c r="B154" s="112"/>
      <c r="C154" s="112" t="s">
        <v>60</v>
      </c>
      <c r="D154" s="112" t="s">
        <v>68</v>
      </c>
      <c r="E154" s="112"/>
      <c r="F154" s="118" t="s">
        <v>1215</v>
      </c>
      <c r="G154" s="118"/>
      <c r="H154" s="119">
        <v>4.8975</v>
      </c>
      <c r="I154" s="119"/>
      <c r="J154" s="141">
        <v>45497.77</v>
      </c>
      <c r="K154" s="14"/>
      <c r="L154" s="112" t="s">
        <v>568</v>
      </c>
      <c r="M154" s="112"/>
      <c r="N154" s="112" t="s">
        <v>605</v>
      </c>
      <c r="O154" s="112"/>
      <c r="P154" s="112" t="s">
        <v>570</v>
      </c>
      <c r="Q154" s="112" t="s">
        <v>17</v>
      </c>
      <c r="R154" s="112"/>
      <c r="S154" s="112" t="s">
        <v>18</v>
      </c>
      <c r="T154" s="112"/>
      <c r="U154" s="8" t="s">
        <v>25</v>
      </c>
    </row>
    <row r="155" spans="1:21" ht="18" customHeight="1" x14ac:dyDescent="0.25">
      <c r="A155" s="112" t="s">
        <v>606</v>
      </c>
      <c r="B155" s="112"/>
      <c r="C155" s="112" t="s">
        <v>60</v>
      </c>
      <c r="D155" s="112" t="s">
        <v>260</v>
      </c>
      <c r="E155" s="112"/>
      <c r="F155" s="118" t="s">
        <v>1108</v>
      </c>
      <c r="G155" s="118"/>
      <c r="H155" s="119">
        <v>4.7409999999999997</v>
      </c>
      <c r="I155" s="119"/>
      <c r="J155" s="141">
        <v>4741</v>
      </c>
      <c r="K155" s="14"/>
      <c r="L155" s="112" t="s">
        <v>58</v>
      </c>
      <c r="M155" s="112"/>
      <c r="N155" s="112" t="s">
        <v>607</v>
      </c>
      <c r="O155" s="112"/>
      <c r="P155" s="112" t="s">
        <v>608</v>
      </c>
      <c r="Q155" s="112" t="s">
        <v>17</v>
      </c>
      <c r="R155" s="112"/>
      <c r="S155" s="112" t="s">
        <v>18</v>
      </c>
      <c r="T155" s="112"/>
      <c r="U155" s="8" t="s">
        <v>25</v>
      </c>
    </row>
    <row r="156" spans="1:21" ht="18" customHeight="1" x14ac:dyDescent="0.25">
      <c r="A156" s="112" t="s">
        <v>609</v>
      </c>
      <c r="B156" s="112"/>
      <c r="C156" s="112" t="s">
        <v>60</v>
      </c>
      <c r="D156" s="112" t="s">
        <v>470</v>
      </c>
      <c r="E156" s="112"/>
      <c r="F156" s="118" t="s">
        <v>1116</v>
      </c>
      <c r="G156" s="118"/>
      <c r="H156" s="119">
        <v>4.7409999999999997</v>
      </c>
      <c r="I156" s="119"/>
      <c r="J156" s="141">
        <v>13535.55</v>
      </c>
      <c r="K156" s="14"/>
      <c r="L156" s="112" t="s">
        <v>58</v>
      </c>
      <c r="M156" s="112"/>
      <c r="N156" s="112" t="s">
        <v>589</v>
      </c>
      <c r="O156" s="112"/>
      <c r="P156" s="112" t="s">
        <v>608</v>
      </c>
      <c r="Q156" s="112" t="s">
        <v>17</v>
      </c>
      <c r="R156" s="112"/>
      <c r="S156" s="112" t="s">
        <v>18</v>
      </c>
      <c r="T156" s="112"/>
      <c r="U156" s="8" t="s">
        <v>25</v>
      </c>
    </row>
    <row r="157" spans="1:21" ht="18" customHeight="1" x14ac:dyDescent="0.25">
      <c r="A157" s="112" t="s">
        <v>610</v>
      </c>
      <c r="B157" s="112"/>
      <c r="C157" s="112" t="s">
        <v>60</v>
      </c>
      <c r="D157" s="112" t="s">
        <v>611</v>
      </c>
      <c r="E157" s="112"/>
      <c r="F157" s="118" t="s">
        <v>1216</v>
      </c>
      <c r="G157" s="118"/>
      <c r="H157" s="119">
        <v>5.1870000000000003</v>
      </c>
      <c r="I157" s="119"/>
      <c r="J157" s="141">
        <v>14710.33</v>
      </c>
      <c r="K157" s="14"/>
      <c r="L157" s="112" t="s">
        <v>111</v>
      </c>
      <c r="M157" s="112"/>
      <c r="N157" s="112" t="s">
        <v>613</v>
      </c>
      <c r="O157" s="112"/>
      <c r="P157" s="112" t="s">
        <v>113</v>
      </c>
      <c r="Q157" s="112" t="s">
        <v>17</v>
      </c>
      <c r="R157" s="112"/>
      <c r="S157" s="112" t="s">
        <v>18</v>
      </c>
      <c r="T157" s="112"/>
      <c r="U157" s="8" t="s">
        <v>25</v>
      </c>
    </row>
    <row r="158" spans="1:21" ht="18" customHeight="1" x14ac:dyDescent="0.25">
      <c r="A158" s="112" t="s">
        <v>614</v>
      </c>
      <c r="B158" s="112"/>
      <c r="C158" s="112" t="s">
        <v>60</v>
      </c>
      <c r="D158" s="112" t="s">
        <v>34</v>
      </c>
      <c r="E158" s="112"/>
      <c r="F158" s="118" t="s">
        <v>1217</v>
      </c>
      <c r="G158" s="118"/>
      <c r="H158" s="119">
        <v>5.1870000000000003</v>
      </c>
      <c r="I158" s="119"/>
      <c r="J158" s="141">
        <v>53114.879999999997</v>
      </c>
      <c r="K158" s="14"/>
      <c r="L158" s="112" t="s">
        <v>111</v>
      </c>
      <c r="M158" s="112"/>
      <c r="N158" s="112" t="s">
        <v>616</v>
      </c>
      <c r="O158" s="112"/>
      <c r="P158" s="112" t="s">
        <v>113</v>
      </c>
      <c r="Q158" s="112" t="s">
        <v>17</v>
      </c>
      <c r="R158" s="112"/>
      <c r="S158" s="112" t="s">
        <v>18</v>
      </c>
      <c r="T158" s="112"/>
      <c r="U158" s="8" t="s">
        <v>25</v>
      </c>
    </row>
    <row r="159" spans="1:21" ht="18" customHeight="1" x14ac:dyDescent="0.25">
      <c r="A159" s="112" t="s">
        <v>617</v>
      </c>
      <c r="B159" s="112"/>
      <c r="C159" s="112" t="s">
        <v>60</v>
      </c>
      <c r="D159" s="112" t="s">
        <v>618</v>
      </c>
      <c r="E159" s="112"/>
      <c r="F159" s="118" t="s">
        <v>1218</v>
      </c>
      <c r="G159" s="118"/>
      <c r="H159" s="119">
        <v>5.42</v>
      </c>
      <c r="I159" s="119"/>
      <c r="J159" s="141">
        <v>569.1</v>
      </c>
      <c r="K159" s="14"/>
      <c r="L159" s="112" t="s">
        <v>620</v>
      </c>
      <c r="M159" s="112"/>
      <c r="N159" s="112" t="s">
        <v>621</v>
      </c>
      <c r="O159" s="112"/>
      <c r="P159" s="112" t="s">
        <v>622</v>
      </c>
      <c r="Q159" s="112" t="s">
        <v>17</v>
      </c>
      <c r="R159" s="112"/>
      <c r="S159" s="112" t="s">
        <v>18</v>
      </c>
      <c r="T159" s="112"/>
      <c r="U159" s="8" t="s">
        <v>25</v>
      </c>
    </row>
    <row r="160" spans="1:21" ht="18" customHeight="1" x14ac:dyDescent="0.25">
      <c r="A160" s="112" t="s">
        <v>623</v>
      </c>
      <c r="B160" s="112"/>
      <c r="C160" s="112" t="s">
        <v>60</v>
      </c>
      <c r="D160" s="112" t="s">
        <v>232</v>
      </c>
      <c r="E160" s="112"/>
      <c r="F160" s="118" t="s">
        <v>1219</v>
      </c>
      <c r="G160" s="118"/>
      <c r="H160" s="119">
        <v>5.2069999999999999</v>
      </c>
      <c r="I160" s="119"/>
      <c r="J160" s="141">
        <v>15438.75</v>
      </c>
      <c r="K160" s="14"/>
      <c r="L160" s="112" t="s">
        <v>14</v>
      </c>
      <c r="M160" s="112"/>
      <c r="N160" s="112" t="s">
        <v>625</v>
      </c>
      <c r="O160" s="112"/>
      <c r="P160" s="112" t="s">
        <v>16</v>
      </c>
      <c r="Q160" s="112" t="s">
        <v>17</v>
      </c>
      <c r="R160" s="112"/>
      <c r="S160" s="112" t="s">
        <v>18</v>
      </c>
      <c r="T160" s="112"/>
      <c r="U160" s="8" t="s">
        <v>25</v>
      </c>
    </row>
    <row r="161" spans="1:21" ht="17.25" customHeight="1" x14ac:dyDescent="0.25">
      <c r="A161" s="112" t="s">
        <v>626</v>
      </c>
      <c r="B161" s="112"/>
      <c r="C161" s="112" t="s">
        <v>60</v>
      </c>
      <c r="D161" s="112" t="s">
        <v>109</v>
      </c>
      <c r="E161" s="112"/>
      <c r="F161" s="118" t="s">
        <v>1220</v>
      </c>
      <c r="G161" s="118"/>
      <c r="H161" s="119">
        <v>5.0670000000000002</v>
      </c>
      <c r="I161" s="119"/>
      <c r="J161" s="141">
        <v>58878.54</v>
      </c>
      <c r="K161" s="14"/>
      <c r="L161" s="112" t="s">
        <v>467</v>
      </c>
      <c r="M161" s="112"/>
      <c r="N161" s="112" t="s">
        <v>628</v>
      </c>
      <c r="O161" s="112"/>
      <c r="P161" s="112" t="s">
        <v>435</v>
      </c>
      <c r="Q161" s="112" t="s">
        <v>17</v>
      </c>
      <c r="R161" s="112"/>
      <c r="S161" s="112" t="s">
        <v>18</v>
      </c>
      <c r="T161" s="112"/>
      <c r="U161" s="8" t="s">
        <v>25</v>
      </c>
    </row>
    <row r="162" spans="1:21" ht="17.25" customHeight="1" x14ac:dyDescent="0.25">
      <c r="A162" s="118" t="s">
        <v>629</v>
      </c>
      <c r="B162" s="118"/>
      <c r="C162" s="118" t="s">
        <v>147</v>
      </c>
      <c r="D162" s="112" t="s">
        <v>68</v>
      </c>
      <c r="E162" s="112"/>
      <c r="F162" s="118" t="s">
        <v>1221</v>
      </c>
      <c r="G162" s="118"/>
      <c r="H162" s="10">
        <v>5.1630000000000003</v>
      </c>
      <c r="I162" s="10"/>
      <c r="J162" s="142">
        <v>7744.5</v>
      </c>
      <c r="K162" s="13"/>
      <c r="L162" s="118" t="s">
        <v>631</v>
      </c>
      <c r="M162" s="118"/>
      <c r="N162" s="118" t="s">
        <v>632</v>
      </c>
      <c r="O162" s="118"/>
      <c r="P162" s="118" t="s">
        <v>633</v>
      </c>
      <c r="Q162" s="118" t="s">
        <v>7</v>
      </c>
      <c r="R162" s="118"/>
      <c r="S162" s="118" t="s">
        <v>8</v>
      </c>
      <c r="T162" s="118"/>
      <c r="U162" s="8" t="s">
        <v>25</v>
      </c>
    </row>
    <row r="163" spans="1:21" ht="18" customHeight="1" x14ac:dyDescent="0.25">
      <c r="A163" s="112" t="s">
        <v>634</v>
      </c>
      <c r="B163" s="112"/>
      <c r="C163" s="112" t="s">
        <v>60</v>
      </c>
      <c r="D163" s="112" t="s">
        <v>34</v>
      </c>
      <c r="E163" s="112"/>
      <c r="F163" s="118" t="s">
        <v>1222</v>
      </c>
      <c r="G163" s="118"/>
      <c r="H163" s="119">
        <v>5.2069999999999999</v>
      </c>
      <c r="I163" s="119"/>
      <c r="J163" s="141">
        <v>66467.350000000006</v>
      </c>
      <c r="K163" s="14"/>
      <c r="L163" s="112" t="s">
        <v>14</v>
      </c>
      <c r="M163" s="112"/>
      <c r="N163" s="112" t="s">
        <v>636</v>
      </c>
      <c r="O163" s="112"/>
      <c r="P163" s="112" t="s">
        <v>16</v>
      </c>
      <c r="Q163" s="112" t="s">
        <v>17</v>
      </c>
      <c r="R163" s="112"/>
      <c r="S163" s="112" t="s">
        <v>18</v>
      </c>
      <c r="T163" s="112"/>
      <c r="U163" s="8" t="s">
        <v>25</v>
      </c>
    </row>
    <row r="164" spans="1:21" ht="18" customHeight="1" x14ac:dyDescent="0.25">
      <c r="A164" s="112" t="s">
        <v>637</v>
      </c>
      <c r="B164" s="112"/>
      <c r="C164" s="112" t="s">
        <v>60</v>
      </c>
      <c r="D164" s="112" t="s">
        <v>118</v>
      </c>
      <c r="E164" s="112"/>
      <c r="F164" s="118" t="s">
        <v>1223</v>
      </c>
      <c r="G164" s="118"/>
      <c r="H164" s="119">
        <v>5.2069999999999999</v>
      </c>
      <c r="I164" s="119"/>
      <c r="J164" s="141">
        <v>20307.3</v>
      </c>
      <c r="K164" s="14"/>
      <c r="L164" s="112" t="s">
        <v>14</v>
      </c>
      <c r="M164" s="112"/>
      <c r="N164" s="112" t="s">
        <v>639</v>
      </c>
      <c r="O164" s="112"/>
      <c r="P164" s="112" t="s">
        <v>16</v>
      </c>
      <c r="Q164" s="112" t="s">
        <v>17</v>
      </c>
      <c r="R164" s="112"/>
      <c r="S164" s="112" t="s">
        <v>18</v>
      </c>
      <c r="T164" s="112"/>
      <c r="U164" s="8" t="s">
        <v>25</v>
      </c>
    </row>
    <row r="165" spans="1:21" ht="18" customHeight="1" x14ac:dyDescent="0.25">
      <c r="A165" s="112" t="s">
        <v>640</v>
      </c>
      <c r="B165" s="112"/>
      <c r="C165" s="112" t="s">
        <v>60</v>
      </c>
      <c r="D165" s="112" t="s">
        <v>260</v>
      </c>
      <c r="E165" s="112"/>
      <c r="F165" s="118" t="s">
        <v>1224</v>
      </c>
      <c r="G165" s="118"/>
      <c r="H165" s="119">
        <v>5.1870000000000003</v>
      </c>
      <c r="I165" s="119"/>
      <c r="J165" s="141">
        <v>34177.14</v>
      </c>
      <c r="K165" s="14"/>
      <c r="L165" s="112" t="s">
        <v>111</v>
      </c>
      <c r="M165" s="112"/>
      <c r="N165" s="112" t="s">
        <v>642</v>
      </c>
      <c r="O165" s="112"/>
      <c r="P165" s="112" t="s">
        <v>113</v>
      </c>
      <c r="Q165" s="112" t="s">
        <v>17</v>
      </c>
      <c r="R165" s="112"/>
      <c r="S165" s="112" t="s">
        <v>18</v>
      </c>
      <c r="T165" s="112"/>
      <c r="U165" s="8" t="s">
        <v>25</v>
      </c>
    </row>
    <row r="166" spans="1:21" ht="18" customHeight="1" x14ac:dyDescent="0.25">
      <c r="A166" s="112" t="s">
        <v>643</v>
      </c>
      <c r="B166" s="112"/>
      <c r="C166" s="112" t="s">
        <v>60</v>
      </c>
      <c r="D166" s="112" t="s">
        <v>68</v>
      </c>
      <c r="E166" s="112"/>
      <c r="F166" s="118" t="s">
        <v>1225</v>
      </c>
      <c r="G166" s="118"/>
      <c r="H166" s="119">
        <v>5.2539999999999996</v>
      </c>
      <c r="I166" s="119"/>
      <c r="J166" s="141">
        <v>6567.5</v>
      </c>
      <c r="K166" s="14"/>
      <c r="L166" s="112" t="s">
        <v>101</v>
      </c>
      <c r="M166" s="112"/>
      <c r="N166" s="112" t="s">
        <v>645</v>
      </c>
      <c r="O166" s="112"/>
      <c r="P166" s="112" t="s">
        <v>646</v>
      </c>
      <c r="Q166" s="112" t="s">
        <v>17</v>
      </c>
      <c r="R166" s="112"/>
      <c r="S166" s="112" t="s">
        <v>18</v>
      </c>
      <c r="T166" s="112"/>
      <c r="U166" s="8" t="s">
        <v>25</v>
      </c>
    </row>
    <row r="167" spans="1:21" ht="18" customHeight="1" x14ac:dyDescent="0.25">
      <c r="A167" s="112" t="s">
        <v>647</v>
      </c>
      <c r="B167" s="112"/>
      <c r="C167" s="112" t="s">
        <v>60</v>
      </c>
      <c r="D167" s="112" t="s">
        <v>465</v>
      </c>
      <c r="E167" s="112"/>
      <c r="F167" s="118" t="s">
        <v>1186</v>
      </c>
      <c r="G167" s="118"/>
      <c r="H167" s="119">
        <v>5.2530000000000001</v>
      </c>
      <c r="I167" s="119"/>
      <c r="J167" s="141">
        <v>1838.55</v>
      </c>
      <c r="K167" s="14"/>
      <c r="L167" s="112" t="s">
        <v>101</v>
      </c>
      <c r="M167" s="112"/>
      <c r="N167" s="112" t="s">
        <v>648</v>
      </c>
      <c r="O167" s="112"/>
      <c r="P167" s="112" t="s">
        <v>103</v>
      </c>
      <c r="Q167" s="112" t="s">
        <v>17</v>
      </c>
      <c r="R167" s="112"/>
      <c r="S167" s="112" t="s">
        <v>18</v>
      </c>
      <c r="T167" s="112"/>
      <c r="U167" s="8" t="s">
        <v>25</v>
      </c>
    </row>
    <row r="168" spans="1:21" ht="18" customHeight="1" x14ac:dyDescent="0.25">
      <c r="A168" s="112" t="s">
        <v>649</v>
      </c>
      <c r="B168" s="112"/>
      <c r="C168" s="112" t="s">
        <v>60</v>
      </c>
      <c r="D168" s="112" t="s">
        <v>109</v>
      </c>
      <c r="E168" s="112"/>
      <c r="F168" s="118" t="s">
        <v>1226</v>
      </c>
      <c r="G168" s="118"/>
      <c r="H168" s="119">
        <v>5.1162999999999998</v>
      </c>
      <c r="I168" s="119"/>
      <c r="J168" s="141">
        <v>42465.29</v>
      </c>
      <c r="K168" s="14"/>
      <c r="L168" s="112" t="s">
        <v>94</v>
      </c>
      <c r="M168" s="112"/>
      <c r="N168" s="112" t="s">
        <v>652</v>
      </c>
      <c r="O168" s="112"/>
      <c r="P168" s="112" t="s">
        <v>96</v>
      </c>
      <c r="Q168" s="112" t="s">
        <v>17</v>
      </c>
      <c r="R168" s="112"/>
      <c r="S168" s="112" t="s">
        <v>18</v>
      </c>
      <c r="T168" s="112"/>
      <c r="U168" s="8" t="s">
        <v>25</v>
      </c>
    </row>
    <row r="169" spans="1:21" ht="18" customHeight="1" x14ac:dyDescent="0.25">
      <c r="A169" s="112" t="s">
        <v>653</v>
      </c>
      <c r="B169" s="112"/>
      <c r="C169" s="112" t="s">
        <v>60</v>
      </c>
      <c r="D169" s="112" t="s">
        <v>456</v>
      </c>
      <c r="E169" s="112"/>
      <c r="F169" s="118" t="s">
        <v>1227</v>
      </c>
      <c r="G169" s="118"/>
      <c r="H169" s="119">
        <v>5.2530000000000001</v>
      </c>
      <c r="I169" s="119"/>
      <c r="J169" s="141">
        <v>5909.62</v>
      </c>
      <c r="K169" s="14"/>
      <c r="L169" s="112" t="s">
        <v>101</v>
      </c>
      <c r="M169" s="112"/>
      <c r="N169" s="112" t="s">
        <v>655</v>
      </c>
      <c r="O169" s="112"/>
      <c r="P169" s="112" t="s">
        <v>103</v>
      </c>
      <c r="Q169" s="112" t="s">
        <v>17</v>
      </c>
      <c r="R169" s="112"/>
      <c r="S169" s="112" t="s">
        <v>18</v>
      </c>
      <c r="T169" s="112"/>
      <c r="U169" s="8" t="s">
        <v>25</v>
      </c>
    </row>
    <row r="170" spans="1:21" ht="18" customHeight="1" x14ac:dyDescent="0.25">
      <c r="A170" s="112" t="s">
        <v>656</v>
      </c>
      <c r="B170" s="112"/>
      <c r="C170" s="112" t="s">
        <v>60</v>
      </c>
      <c r="D170" s="112" t="s">
        <v>124</v>
      </c>
      <c r="E170" s="112"/>
      <c r="F170" s="118" t="s">
        <v>1228</v>
      </c>
      <c r="G170" s="118"/>
      <c r="H170" s="119">
        <v>5.2530000000000001</v>
      </c>
      <c r="I170" s="119"/>
      <c r="J170" s="141">
        <v>13132.5</v>
      </c>
      <c r="K170" s="14"/>
      <c r="L170" s="112" t="s">
        <v>101</v>
      </c>
      <c r="M170" s="112"/>
      <c r="N170" s="112" t="s">
        <v>658</v>
      </c>
      <c r="O170" s="112"/>
      <c r="P170" s="112" t="s">
        <v>103</v>
      </c>
      <c r="Q170" s="112" t="s">
        <v>17</v>
      </c>
      <c r="R170" s="112"/>
      <c r="S170" s="112" t="s">
        <v>18</v>
      </c>
      <c r="T170" s="112"/>
      <c r="U170" s="8" t="s">
        <v>25</v>
      </c>
    </row>
    <row r="171" spans="1:21" ht="18" customHeight="1" x14ac:dyDescent="0.25">
      <c r="A171" s="112" t="s">
        <v>659</v>
      </c>
      <c r="B171" s="112"/>
      <c r="C171" s="112" t="s">
        <v>181</v>
      </c>
      <c r="D171" s="112" t="s">
        <v>34</v>
      </c>
      <c r="E171" s="112"/>
      <c r="F171" s="118" t="s">
        <v>1127</v>
      </c>
      <c r="G171" s="118"/>
      <c r="H171" s="119">
        <v>5.3250000000000002</v>
      </c>
      <c r="I171" s="119"/>
      <c r="J171" s="141">
        <v>15708.75</v>
      </c>
      <c r="K171" s="14"/>
      <c r="L171" s="112" t="s">
        <v>83</v>
      </c>
      <c r="M171" s="112"/>
      <c r="N171" s="112" t="s">
        <v>585</v>
      </c>
      <c r="O171" s="112"/>
      <c r="P171" s="112" t="s">
        <v>85</v>
      </c>
      <c r="Q171" s="112" t="s">
        <v>17</v>
      </c>
      <c r="R171" s="112"/>
      <c r="S171" s="112" t="s">
        <v>18</v>
      </c>
      <c r="T171" s="112"/>
      <c r="U171" s="8" t="s">
        <v>25</v>
      </c>
    </row>
    <row r="172" spans="1:21" ht="18" customHeight="1" x14ac:dyDescent="0.25">
      <c r="A172" s="112" t="s">
        <v>660</v>
      </c>
      <c r="B172" s="112"/>
      <c r="C172" s="112" t="s">
        <v>181</v>
      </c>
      <c r="D172" s="112" t="s">
        <v>34</v>
      </c>
      <c r="E172" s="112"/>
      <c r="F172" s="118" t="s">
        <v>1144</v>
      </c>
      <c r="G172" s="118"/>
      <c r="H172" s="119">
        <v>5.1779999999999999</v>
      </c>
      <c r="I172" s="119"/>
      <c r="J172" s="141">
        <v>9165.06</v>
      </c>
      <c r="K172" s="14"/>
      <c r="L172" s="112" t="s">
        <v>270</v>
      </c>
      <c r="M172" s="112"/>
      <c r="N172" s="112" t="s">
        <v>661</v>
      </c>
      <c r="O172" s="112"/>
      <c r="P172" s="112" t="s">
        <v>662</v>
      </c>
      <c r="Q172" s="112" t="s">
        <v>17</v>
      </c>
      <c r="R172" s="112"/>
      <c r="S172" s="112" t="s">
        <v>18</v>
      </c>
      <c r="T172" s="112"/>
      <c r="U172" s="8" t="s">
        <v>25</v>
      </c>
    </row>
    <row r="173" spans="1:21" ht="18" customHeight="1" x14ac:dyDescent="0.25">
      <c r="A173" s="112" t="s">
        <v>663</v>
      </c>
      <c r="B173" s="112"/>
      <c r="C173" s="112" t="s">
        <v>181</v>
      </c>
      <c r="D173" s="112" t="s">
        <v>34</v>
      </c>
      <c r="E173" s="112"/>
      <c r="F173" s="118" t="s">
        <v>1229</v>
      </c>
      <c r="G173" s="118"/>
      <c r="H173" s="119">
        <v>5.024</v>
      </c>
      <c r="I173" s="119"/>
      <c r="J173" s="141">
        <v>10374.56</v>
      </c>
      <c r="K173" s="14"/>
      <c r="L173" s="112" t="s">
        <v>665</v>
      </c>
      <c r="M173" s="112"/>
      <c r="N173" s="112" t="s">
        <v>666</v>
      </c>
      <c r="O173" s="112"/>
      <c r="P173" s="112" t="s">
        <v>667</v>
      </c>
      <c r="Q173" s="112" t="s">
        <v>17</v>
      </c>
      <c r="R173" s="112"/>
      <c r="S173" s="112" t="s">
        <v>18</v>
      </c>
      <c r="T173" s="112"/>
      <c r="U173" s="8" t="s">
        <v>25</v>
      </c>
    </row>
    <row r="174" spans="1:21" ht="18" customHeight="1" x14ac:dyDescent="0.25">
      <c r="A174" s="112" t="s">
        <v>668</v>
      </c>
      <c r="B174" s="112"/>
      <c r="C174" s="112" t="s">
        <v>181</v>
      </c>
      <c r="D174" s="112" t="s">
        <v>232</v>
      </c>
      <c r="E174" s="112"/>
      <c r="F174" s="118" t="s">
        <v>1213</v>
      </c>
      <c r="G174" s="118"/>
      <c r="H174" s="119">
        <v>5.1074999999999999</v>
      </c>
      <c r="I174" s="119"/>
      <c r="J174" s="141">
        <v>13611.48</v>
      </c>
      <c r="K174" s="14"/>
      <c r="L174" s="112" t="s">
        <v>669</v>
      </c>
      <c r="M174" s="112"/>
      <c r="N174" s="112" t="s">
        <v>670</v>
      </c>
      <c r="O174" s="112"/>
      <c r="P174" s="112" t="s">
        <v>671</v>
      </c>
      <c r="Q174" s="112" t="s">
        <v>17</v>
      </c>
      <c r="R174" s="112"/>
      <c r="S174" s="112" t="s">
        <v>18</v>
      </c>
      <c r="T174" s="112"/>
      <c r="U174" s="8" t="s">
        <v>25</v>
      </c>
    </row>
    <row r="175" spans="1:21" ht="18" customHeight="1" x14ac:dyDescent="0.25">
      <c r="A175" s="112" t="s">
        <v>672</v>
      </c>
      <c r="B175" s="112"/>
      <c r="C175" s="112" t="s">
        <v>181</v>
      </c>
      <c r="D175" s="112" t="s">
        <v>109</v>
      </c>
      <c r="E175" s="112"/>
      <c r="F175" s="118" t="s">
        <v>1230</v>
      </c>
      <c r="G175" s="118"/>
      <c r="H175" s="119">
        <v>5.4480000000000004</v>
      </c>
      <c r="I175" s="119"/>
      <c r="J175" s="141">
        <v>11985.6</v>
      </c>
      <c r="K175" s="14"/>
      <c r="L175" s="112" t="s">
        <v>674</v>
      </c>
      <c r="M175" s="112"/>
      <c r="N175" s="112" t="s">
        <v>675</v>
      </c>
      <c r="O175" s="112"/>
      <c r="P175" s="112" t="s">
        <v>676</v>
      </c>
      <c r="Q175" s="112" t="s">
        <v>17</v>
      </c>
      <c r="R175" s="112"/>
      <c r="S175" s="112" t="s">
        <v>18</v>
      </c>
      <c r="T175" s="112"/>
      <c r="U175" s="8" t="s">
        <v>25</v>
      </c>
    </row>
    <row r="176" spans="1:21" ht="18" customHeight="1" x14ac:dyDescent="0.25">
      <c r="A176" s="112" t="s">
        <v>677</v>
      </c>
      <c r="B176" s="112"/>
      <c r="C176" s="112" t="s">
        <v>181</v>
      </c>
      <c r="D176" s="112" t="s">
        <v>34</v>
      </c>
      <c r="E176" s="112"/>
      <c r="F176" s="118" t="s">
        <v>1127</v>
      </c>
      <c r="G176" s="118"/>
      <c r="H176" s="119">
        <v>5.0585000000000004</v>
      </c>
      <c r="I176" s="119"/>
      <c r="J176" s="141">
        <v>14922.57</v>
      </c>
      <c r="K176" s="14"/>
      <c r="L176" s="112" t="s">
        <v>671</v>
      </c>
      <c r="M176" s="112"/>
      <c r="N176" s="112" t="s">
        <v>678</v>
      </c>
      <c r="O176" s="112"/>
      <c r="P176" s="112" t="s">
        <v>674</v>
      </c>
      <c r="Q176" s="112" t="s">
        <v>17</v>
      </c>
      <c r="R176" s="112"/>
      <c r="S176" s="112" t="s">
        <v>18</v>
      </c>
      <c r="T176" s="112"/>
      <c r="U176" s="8" t="s">
        <v>25</v>
      </c>
    </row>
    <row r="177" spans="1:21" ht="18" customHeight="1" x14ac:dyDescent="0.25">
      <c r="A177" s="112" t="s">
        <v>679</v>
      </c>
      <c r="B177" s="112"/>
      <c r="C177" s="112" t="s">
        <v>181</v>
      </c>
      <c r="D177" s="112" t="s">
        <v>68</v>
      </c>
      <c r="E177" s="112"/>
      <c r="F177" s="118" t="s">
        <v>1231</v>
      </c>
      <c r="G177" s="118"/>
      <c r="H177" s="119">
        <v>4.7220000000000004</v>
      </c>
      <c r="I177" s="119"/>
      <c r="J177" s="141">
        <v>8263.5</v>
      </c>
      <c r="K177" s="14"/>
      <c r="L177" s="112" t="s">
        <v>191</v>
      </c>
      <c r="M177" s="112"/>
      <c r="N177" s="112" t="s">
        <v>681</v>
      </c>
      <c r="O177" s="112"/>
      <c r="P177" s="112" t="s">
        <v>193</v>
      </c>
      <c r="Q177" s="112" t="s">
        <v>17</v>
      </c>
      <c r="R177" s="112"/>
      <c r="S177" s="112" t="s">
        <v>18</v>
      </c>
      <c r="T177" s="112"/>
      <c r="U177" s="8" t="s">
        <v>25</v>
      </c>
    </row>
    <row r="178" spans="1:21" ht="18" customHeight="1" x14ac:dyDescent="0.25">
      <c r="A178" s="112" t="s">
        <v>682</v>
      </c>
      <c r="B178" s="112"/>
      <c r="C178" s="112" t="s">
        <v>181</v>
      </c>
      <c r="D178" s="112" t="s">
        <v>109</v>
      </c>
      <c r="E178" s="112"/>
      <c r="F178" s="118" t="s">
        <v>1230</v>
      </c>
      <c r="G178" s="118"/>
      <c r="H178" s="119">
        <v>5.0679999999999996</v>
      </c>
      <c r="I178" s="119"/>
      <c r="J178" s="141">
        <v>11149.6</v>
      </c>
      <c r="K178" s="14"/>
      <c r="L178" s="112" t="s">
        <v>191</v>
      </c>
      <c r="M178" s="112"/>
      <c r="N178" s="112" t="s">
        <v>683</v>
      </c>
      <c r="O178" s="112"/>
      <c r="P178" s="112" t="s">
        <v>193</v>
      </c>
      <c r="Q178" s="112" t="s">
        <v>17</v>
      </c>
      <c r="R178" s="112"/>
      <c r="S178" s="112" t="s">
        <v>18</v>
      </c>
      <c r="T178" s="112"/>
      <c r="U178" s="8" t="s">
        <v>25</v>
      </c>
    </row>
    <row r="179" spans="1:21" ht="18" customHeight="1" x14ac:dyDescent="0.25">
      <c r="A179" s="112" t="s">
        <v>684</v>
      </c>
      <c r="B179" s="112"/>
      <c r="C179" s="112" t="s">
        <v>181</v>
      </c>
      <c r="D179" s="112" t="s">
        <v>34</v>
      </c>
      <c r="E179" s="112"/>
      <c r="F179" s="118" t="s">
        <v>1127</v>
      </c>
      <c r="G179" s="118"/>
      <c r="H179" s="119">
        <v>4.718</v>
      </c>
      <c r="I179" s="119"/>
      <c r="J179" s="141">
        <v>13918.1</v>
      </c>
      <c r="K179" s="14"/>
      <c r="L179" s="112" t="s">
        <v>514</v>
      </c>
      <c r="M179" s="112"/>
      <c r="N179" s="112" t="s">
        <v>685</v>
      </c>
      <c r="O179" s="112"/>
      <c r="P179" s="112" t="s">
        <v>516</v>
      </c>
      <c r="Q179" s="112" t="s">
        <v>17</v>
      </c>
      <c r="R179" s="112"/>
      <c r="S179" s="112" t="s">
        <v>18</v>
      </c>
      <c r="T179" s="112"/>
      <c r="U179" s="8" t="s">
        <v>25</v>
      </c>
    </row>
    <row r="180" spans="1:21" ht="18" customHeight="1" x14ac:dyDescent="0.25">
      <c r="A180" s="112" t="s">
        <v>686</v>
      </c>
      <c r="B180" s="112"/>
      <c r="C180" s="112" t="s">
        <v>181</v>
      </c>
      <c r="D180" s="112" t="s">
        <v>34</v>
      </c>
      <c r="E180" s="112"/>
      <c r="F180" s="118" t="s">
        <v>1127</v>
      </c>
      <c r="G180" s="118"/>
      <c r="H180" s="119">
        <v>4.7229999999999999</v>
      </c>
      <c r="I180" s="119"/>
      <c r="J180" s="141">
        <v>13932.85</v>
      </c>
      <c r="K180" s="14"/>
      <c r="L180" s="112" t="s">
        <v>514</v>
      </c>
      <c r="M180" s="112"/>
      <c r="N180" s="112" t="s">
        <v>687</v>
      </c>
      <c r="O180" s="112"/>
      <c r="P180" s="112" t="s">
        <v>516</v>
      </c>
      <c r="Q180" s="112" t="s">
        <v>17</v>
      </c>
      <c r="R180" s="112"/>
      <c r="S180" s="112" t="s">
        <v>18</v>
      </c>
      <c r="T180" s="112"/>
      <c r="U180" s="8" t="s">
        <v>25</v>
      </c>
    </row>
    <row r="181" spans="1:21" ht="18" customHeight="1" x14ac:dyDescent="0.25">
      <c r="A181" s="112" t="s">
        <v>688</v>
      </c>
      <c r="B181" s="112"/>
      <c r="C181" s="112" t="s">
        <v>181</v>
      </c>
      <c r="D181" s="112" t="s">
        <v>34</v>
      </c>
      <c r="E181" s="112"/>
      <c r="F181" s="118" t="s">
        <v>1232</v>
      </c>
      <c r="G181" s="118"/>
      <c r="H181" s="119">
        <v>5.181</v>
      </c>
      <c r="I181" s="119"/>
      <c r="J181" s="141">
        <v>9843.9</v>
      </c>
      <c r="K181" s="14"/>
      <c r="L181" s="112" t="s">
        <v>254</v>
      </c>
      <c r="M181" s="112"/>
      <c r="N181" s="112" t="s">
        <v>690</v>
      </c>
      <c r="O181" s="112"/>
      <c r="P181" s="112" t="s">
        <v>36</v>
      </c>
      <c r="Q181" s="112" t="s">
        <v>17</v>
      </c>
      <c r="R181" s="112"/>
      <c r="S181" s="112" t="s">
        <v>18</v>
      </c>
      <c r="T181" s="112"/>
      <c r="U181" s="8" t="s">
        <v>25</v>
      </c>
    </row>
    <row r="182" spans="1:21" ht="18" customHeight="1" x14ac:dyDescent="0.25">
      <c r="A182" s="112" t="s">
        <v>691</v>
      </c>
      <c r="B182" s="112"/>
      <c r="C182" s="112" t="s">
        <v>181</v>
      </c>
      <c r="D182" s="112" t="s">
        <v>34</v>
      </c>
      <c r="E182" s="112"/>
      <c r="F182" s="118" t="s">
        <v>1127</v>
      </c>
      <c r="G182" s="118"/>
      <c r="H182" s="119">
        <v>4.9630000000000001</v>
      </c>
      <c r="I182" s="119"/>
      <c r="J182" s="141">
        <v>14640.85</v>
      </c>
      <c r="K182" s="14"/>
      <c r="L182" s="112" t="s">
        <v>321</v>
      </c>
      <c r="M182" s="112"/>
      <c r="N182" s="112" t="s">
        <v>692</v>
      </c>
      <c r="O182" s="112"/>
      <c r="P182" s="112" t="s">
        <v>323</v>
      </c>
      <c r="Q182" s="112" t="s">
        <v>17</v>
      </c>
      <c r="R182" s="112"/>
      <c r="S182" s="112" t="s">
        <v>18</v>
      </c>
      <c r="T182" s="112"/>
      <c r="U182" s="8" t="s">
        <v>25</v>
      </c>
    </row>
    <row r="183" spans="1:21" ht="18" customHeight="1" x14ac:dyDescent="0.25">
      <c r="A183" s="112" t="s">
        <v>693</v>
      </c>
      <c r="B183" s="112"/>
      <c r="C183" s="112" t="s">
        <v>181</v>
      </c>
      <c r="D183" s="112" t="s">
        <v>81</v>
      </c>
      <c r="E183" s="112"/>
      <c r="F183" s="118" t="s">
        <v>1131</v>
      </c>
      <c r="G183" s="118"/>
      <c r="H183" s="119">
        <v>4.9169999999999998</v>
      </c>
      <c r="I183" s="119"/>
      <c r="J183" s="141">
        <v>8599.83</v>
      </c>
      <c r="K183" s="14"/>
      <c r="L183" s="112" t="s">
        <v>323</v>
      </c>
      <c r="M183" s="112"/>
      <c r="N183" s="112" t="s">
        <v>694</v>
      </c>
      <c r="O183" s="112"/>
      <c r="P183" s="112" t="s">
        <v>695</v>
      </c>
      <c r="Q183" s="112" t="s">
        <v>17</v>
      </c>
      <c r="R183" s="112"/>
      <c r="S183" s="112" t="s">
        <v>18</v>
      </c>
      <c r="T183" s="112"/>
      <c r="U183" s="8" t="s">
        <v>25</v>
      </c>
    </row>
    <row r="184" spans="1:21" ht="18" customHeight="1" x14ac:dyDescent="0.25">
      <c r="A184" s="112" t="s">
        <v>696</v>
      </c>
      <c r="B184" s="112"/>
      <c r="C184" s="112" t="s">
        <v>181</v>
      </c>
      <c r="D184" s="112" t="s">
        <v>34</v>
      </c>
      <c r="E184" s="112"/>
      <c r="F184" s="118" t="s">
        <v>1127</v>
      </c>
      <c r="G184" s="118"/>
      <c r="H184" s="119">
        <v>4.7725</v>
      </c>
      <c r="I184" s="119"/>
      <c r="J184" s="141">
        <v>14078.87</v>
      </c>
      <c r="K184" s="14"/>
      <c r="L184" s="112" t="s">
        <v>195</v>
      </c>
      <c r="M184" s="112"/>
      <c r="N184" s="112" t="s">
        <v>697</v>
      </c>
      <c r="O184" s="112"/>
      <c r="P184" s="112" t="s">
        <v>197</v>
      </c>
      <c r="Q184" s="112" t="s">
        <v>17</v>
      </c>
      <c r="R184" s="112"/>
      <c r="S184" s="112" t="s">
        <v>18</v>
      </c>
      <c r="T184" s="112"/>
      <c r="U184" s="8" t="s">
        <v>25</v>
      </c>
    </row>
    <row r="185" spans="1:21" ht="18" customHeight="1" x14ac:dyDescent="0.25">
      <c r="A185" s="112" t="s">
        <v>698</v>
      </c>
      <c r="B185" s="112"/>
      <c r="C185" s="112" t="s">
        <v>181</v>
      </c>
      <c r="D185" s="112" t="s">
        <v>34</v>
      </c>
      <c r="E185" s="112"/>
      <c r="F185" s="118" t="s">
        <v>1127</v>
      </c>
      <c r="G185" s="118"/>
      <c r="H185" s="119">
        <v>5.1870000000000003</v>
      </c>
      <c r="I185" s="119"/>
      <c r="J185" s="141">
        <v>15301.65</v>
      </c>
      <c r="K185" s="14"/>
      <c r="L185" s="112" t="s">
        <v>597</v>
      </c>
      <c r="M185" s="112"/>
      <c r="N185" s="112" t="s">
        <v>699</v>
      </c>
      <c r="O185" s="112"/>
      <c r="P185" s="112" t="s">
        <v>700</v>
      </c>
      <c r="Q185" s="112" t="s">
        <v>17</v>
      </c>
      <c r="R185" s="112"/>
      <c r="S185" s="112" t="s">
        <v>18</v>
      </c>
      <c r="T185" s="112"/>
      <c r="U185" s="8" t="s">
        <v>25</v>
      </c>
    </row>
    <row r="186" spans="1:21" ht="18" customHeight="1" x14ac:dyDescent="0.25">
      <c r="A186" s="112" t="s">
        <v>701</v>
      </c>
      <c r="B186" s="112"/>
      <c r="C186" s="112" t="s">
        <v>181</v>
      </c>
      <c r="D186" s="112" t="s">
        <v>34</v>
      </c>
      <c r="E186" s="112"/>
      <c r="F186" s="118" t="s">
        <v>1127</v>
      </c>
      <c r="G186" s="118"/>
      <c r="H186" s="119">
        <v>5.3689999999999998</v>
      </c>
      <c r="I186" s="119"/>
      <c r="J186" s="141">
        <v>15838.55</v>
      </c>
      <c r="K186" s="14"/>
      <c r="L186" s="112" t="s">
        <v>702</v>
      </c>
      <c r="M186" s="112"/>
      <c r="N186" s="112" t="s">
        <v>703</v>
      </c>
      <c r="O186" s="112"/>
      <c r="P186" s="112" t="s">
        <v>704</v>
      </c>
      <c r="Q186" s="112" t="s">
        <v>17</v>
      </c>
      <c r="R186" s="112"/>
      <c r="S186" s="112" t="s">
        <v>18</v>
      </c>
      <c r="T186" s="112"/>
      <c r="U186" s="8" t="s">
        <v>25</v>
      </c>
    </row>
    <row r="187" spans="1:21" ht="18" customHeight="1" x14ac:dyDescent="0.25">
      <c r="A187" s="112" t="s">
        <v>705</v>
      </c>
      <c r="B187" s="112"/>
      <c r="C187" s="112" t="s">
        <v>181</v>
      </c>
      <c r="D187" s="112" t="s">
        <v>109</v>
      </c>
      <c r="E187" s="112"/>
      <c r="F187" s="118" t="s">
        <v>1233</v>
      </c>
      <c r="G187" s="118"/>
      <c r="H187" s="119">
        <v>5.4785000000000004</v>
      </c>
      <c r="I187" s="119"/>
      <c r="J187" s="141">
        <v>11176.14</v>
      </c>
      <c r="K187" s="14"/>
      <c r="L187" s="112" t="s">
        <v>707</v>
      </c>
      <c r="M187" s="112"/>
      <c r="N187" s="112" t="s">
        <v>708</v>
      </c>
      <c r="O187" s="112"/>
      <c r="P187" s="112" t="s">
        <v>709</v>
      </c>
      <c r="Q187" s="112" t="s">
        <v>17</v>
      </c>
      <c r="R187" s="112"/>
      <c r="S187" s="112" t="s">
        <v>18</v>
      </c>
      <c r="T187" s="112"/>
      <c r="U187" s="8" t="s">
        <v>25</v>
      </c>
    </row>
    <row r="188" spans="1:21" ht="17.25" customHeight="1" x14ac:dyDescent="0.25">
      <c r="A188" s="112" t="s">
        <v>710</v>
      </c>
      <c r="B188" s="112"/>
      <c r="C188" s="112" t="s">
        <v>181</v>
      </c>
      <c r="D188" s="112" t="s">
        <v>34</v>
      </c>
      <c r="E188" s="112"/>
      <c r="F188" s="118" t="s">
        <v>1127</v>
      </c>
      <c r="G188" s="118"/>
      <c r="H188" s="119">
        <v>5.2084999999999999</v>
      </c>
      <c r="I188" s="119"/>
      <c r="J188" s="141">
        <v>15365.07</v>
      </c>
      <c r="K188" s="14"/>
      <c r="L188" s="112" t="s">
        <v>101</v>
      </c>
      <c r="M188" s="112"/>
      <c r="N188" s="112" t="s">
        <v>711</v>
      </c>
      <c r="O188" s="112"/>
      <c r="P188" s="112" t="s">
        <v>103</v>
      </c>
      <c r="Q188" s="112" t="s">
        <v>17</v>
      </c>
      <c r="R188" s="112"/>
      <c r="S188" s="112" t="s">
        <v>18</v>
      </c>
      <c r="T188" s="112"/>
      <c r="U188" s="8" t="s">
        <v>25</v>
      </c>
    </row>
    <row r="189" spans="1:21" ht="17.25" customHeight="1" x14ac:dyDescent="0.25">
      <c r="A189" s="118" t="s">
        <v>712</v>
      </c>
      <c r="B189" s="118"/>
      <c r="C189" s="118" t="s">
        <v>259</v>
      </c>
      <c r="D189" s="112" t="s">
        <v>34</v>
      </c>
      <c r="E189" s="112"/>
      <c r="F189" s="118" t="s">
        <v>1140</v>
      </c>
      <c r="G189" s="118"/>
      <c r="H189" s="10">
        <v>5.2084999999999999</v>
      </c>
      <c r="I189" s="10"/>
      <c r="J189" s="142">
        <v>9635.7199999999993</v>
      </c>
      <c r="K189" s="13"/>
      <c r="L189" s="118" t="s">
        <v>713</v>
      </c>
      <c r="M189" s="118"/>
      <c r="N189" s="118" t="s">
        <v>714</v>
      </c>
      <c r="O189" s="118"/>
      <c r="P189" s="118" t="s">
        <v>715</v>
      </c>
      <c r="Q189" s="118" t="s">
        <v>7</v>
      </c>
      <c r="R189" s="118"/>
      <c r="S189" s="118" t="s">
        <v>8</v>
      </c>
      <c r="T189" s="118"/>
      <c r="U189" s="8" t="s">
        <v>25</v>
      </c>
    </row>
    <row r="190" spans="1:21" ht="18" customHeight="1" x14ac:dyDescent="0.25">
      <c r="A190" s="112" t="s">
        <v>716</v>
      </c>
      <c r="B190" s="112"/>
      <c r="C190" s="112" t="s">
        <v>181</v>
      </c>
      <c r="D190" s="112" t="s">
        <v>81</v>
      </c>
      <c r="E190" s="112"/>
      <c r="F190" s="118" t="s">
        <v>1234</v>
      </c>
      <c r="G190" s="118"/>
      <c r="H190" s="119">
        <v>5.2220000000000004</v>
      </c>
      <c r="I190" s="119"/>
      <c r="J190" s="141">
        <v>5744.2</v>
      </c>
      <c r="K190" s="14"/>
      <c r="L190" s="112" t="s">
        <v>101</v>
      </c>
      <c r="M190" s="112"/>
      <c r="N190" s="112" t="s">
        <v>718</v>
      </c>
      <c r="O190" s="112"/>
      <c r="P190" s="112" t="s">
        <v>103</v>
      </c>
      <c r="Q190" s="112" t="s">
        <v>17</v>
      </c>
      <c r="R190" s="112"/>
      <c r="S190" s="112" t="s">
        <v>18</v>
      </c>
      <c r="T190" s="112"/>
      <c r="U190" s="8" t="s">
        <v>25</v>
      </c>
    </row>
    <row r="191" spans="1:21" ht="18" customHeight="1" x14ac:dyDescent="0.25">
      <c r="A191" s="112" t="s">
        <v>719</v>
      </c>
      <c r="B191" s="112"/>
      <c r="C191" s="112" t="s">
        <v>181</v>
      </c>
      <c r="D191" s="112" t="s">
        <v>118</v>
      </c>
      <c r="E191" s="112"/>
      <c r="F191" s="118" t="s">
        <v>1235</v>
      </c>
      <c r="G191" s="118"/>
      <c r="H191" s="119">
        <v>5.2084999999999999</v>
      </c>
      <c r="I191" s="119"/>
      <c r="J191" s="141">
        <v>6355.82</v>
      </c>
      <c r="K191" s="14"/>
      <c r="L191" s="112" t="s">
        <v>101</v>
      </c>
      <c r="M191" s="112"/>
      <c r="N191" s="112" t="s">
        <v>721</v>
      </c>
      <c r="O191" s="112"/>
      <c r="P191" s="112" t="s">
        <v>646</v>
      </c>
      <c r="Q191" s="112" t="s">
        <v>17</v>
      </c>
      <c r="R191" s="112"/>
      <c r="S191" s="112" t="s">
        <v>18</v>
      </c>
      <c r="T191" s="112"/>
      <c r="U191" s="8" t="s">
        <v>25</v>
      </c>
    </row>
    <row r="192" spans="1:21" ht="18" customHeight="1" x14ac:dyDescent="0.25">
      <c r="A192" s="112" t="s">
        <v>722</v>
      </c>
      <c r="B192" s="112"/>
      <c r="C192" s="112" t="s">
        <v>181</v>
      </c>
      <c r="D192" s="112" t="s">
        <v>34</v>
      </c>
      <c r="E192" s="112"/>
      <c r="F192" s="118" t="s">
        <v>1144</v>
      </c>
      <c r="G192" s="118"/>
      <c r="H192" s="119">
        <v>5.2084999999999999</v>
      </c>
      <c r="I192" s="119"/>
      <c r="J192" s="141">
        <v>9219.0400000000009</v>
      </c>
      <c r="K192" s="14"/>
      <c r="L192" s="112" t="s">
        <v>101</v>
      </c>
      <c r="M192" s="112"/>
      <c r="N192" s="112" t="s">
        <v>723</v>
      </c>
      <c r="O192" s="112"/>
      <c r="P192" s="112" t="s">
        <v>103</v>
      </c>
      <c r="Q192" s="112" t="s">
        <v>17</v>
      </c>
      <c r="R192" s="112"/>
      <c r="S192" s="112" t="s">
        <v>18</v>
      </c>
      <c r="T192" s="112"/>
      <c r="U192" s="8" t="s">
        <v>25</v>
      </c>
    </row>
    <row r="193" spans="1:21" ht="18" customHeight="1" x14ac:dyDescent="0.25">
      <c r="A193" s="112" t="s">
        <v>724</v>
      </c>
      <c r="B193" s="112"/>
      <c r="C193" s="112" t="s">
        <v>11</v>
      </c>
      <c r="D193" s="112" t="s">
        <v>109</v>
      </c>
      <c r="E193" s="112"/>
      <c r="F193" s="118" t="s">
        <v>1236</v>
      </c>
      <c r="G193" s="118"/>
      <c r="H193" s="119">
        <v>5.22</v>
      </c>
      <c r="I193" s="119"/>
      <c r="J193" s="141">
        <v>13050</v>
      </c>
      <c r="K193" s="14"/>
      <c r="L193" s="112" t="s">
        <v>726</v>
      </c>
      <c r="M193" s="112"/>
      <c r="N193" s="112" t="s">
        <v>727</v>
      </c>
      <c r="O193" s="112"/>
      <c r="P193" s="112" t="s">
        <v>728</v>
      </c>
      <c r="Q193" s="112" t="s">
        <v>17</v>
      </c>
      <c r="R193" s="112"/>
      <c r="S193" s="112" t="s">
        <v>18</v>
      </c>
      <c r="T193" s="112"/>
      <c r="U193" s="8" t="s">
        <v>25</v>
      </c>
    </row>
    <row r="194" spans="1:21" ht="18" customHeight="1" x14ac:dyDescent="0.25">
      <c r="A194" s="112" t="s">
        <v>729</v>
      </c>
      <c r="B194" s="112"/>
      <c r="C194" s="112" t="s">
        <v>11</v>
      </c>
      <c r="D194" s="112" t="s">
        <v>34</v>
      </c>
      <c r="E194" s="112"/>
      <c r="F194" s="118" t="s">
        <v>1127</v>
      </c>
      <c r="G194" s="118"/>
      <c r="H194" s="119">
        <v>5.1890000000000001</v>
      </c>
      <c r="I194" s="119"/>
      <c r="J194" s="141">
        <v>15307.55</v>
      </c>
      <c r="K194" s="14"/>
      <c r="L194" s="112" t="s">
        <v>730</v>
      </c>
      <c r="M194" s="112"/>
      <c r="N194" s="112" t="s">
        <v>731</v>
      </c>
      <c r="O194" s="112"/>
      <c r="P194" s="112" t="s">
        <v>732</v>
      </c>
      <c r="Q194" s="112" t="s">
        <v>17</v>
      </c>
      <c r="R194" s="112"/>
      <c r="S194" s="112" t="s">
        <v>18</v>
      </c>
      <c r="T194" s="112"/>
      <c r="U194" s="8" t="s">
        <v>25</v>
      </c>
    </row>
    <row r="195" spans="1:21" ht="18" customHeight="1" x14ac:dyDescent="0.25">
      <c r="A195" s="112" t="s">
        <v>733</v>
      </c>
      <c r="B195" s="112"/>
      <c r="C195" s="112" t="s">
        <v>734</v>
      </c>
      <c r="D195" s="112" t="s">
        <v>109</v>
      </c>
      <c r="E195" s="112"/>
      <c r="F195" s="118" t="s">
        <v>1187</v>
      </c>
      <c r="G195" s="118"/>
      <c r="H195" s="119">
        <v>5.4565000000000001</v>
      </c>
      <c r="I195" s="119"/>
      <c r="J195" s="141">
        <v>9821.7000000000007</v>
      </c>
      <c r="K195" s="14"/>
      <c r="L195" s="112" t="s">
        <v>735</v>
      </c>
      <c r="M195" s="112"/>
      <c r="N195" s="112" t="s">
        <v>736</v>
      </c>
      <c r="O195" s="112"/>
      <c r="P195" s="112" t="s">
        <v>737</v>
      </c>
      <c r="Q195" s="112" t="s">
        <v>17</v>
      </c>
      <c r="R195" s="112"/>
      <c r="S195" s="112" t="s">
        <v>18</v>
      </c>
      <c r="T195" s="112"/>
      <c r="U195" s="8" t="s">
        <v>25</v>
      </c>
    </row>
    <row r="196" spans="1:21" ht="18" customHeight="1" x14ac:dyDescent="0.25">
      <c r="A196" s="112" t="s">
        <v>738</v>
      </c>
      <c r="B196" s="112"/>
      <c r="C196" s="112" t="s">
        <v>11</v>
      </c>
      <c r="D196" s="112" t="s">
        <v>232</v>
      </c>
      <c r="E196" s="112"/>
      <c r="F196" s="118" t="s">
        <v>1237</v>
      </c>
      <c r="G196" s="118"/>
      <c r="H196" s="119">
        <v>5.0990000000000002</v>
      </c>
      <c r="I196" s="119"/>
      <c r="J196" s="141">
        <v>14098.73</v>
      </c>
      <c r="K196" s="14"/>
      <c r="L196" s="112" t="s">
        <v>348</v>
      </c>
      <c r="M196" s="112"/>
      <c r="N196" s="112" t="s">
        <v>740</v>
      </c>
      <c r="O196" s="112"/>
      <c r="P196" s="112" t="s">
        <v>741</v>
      </c>
      <c r="Q196" s="112" t="s">
        <v>17</v>
      </c>
      <c r="R196" s="112"/>
      <c r="S196" s="112" t="s">
        <v>18</v>
      </c>
      <c r="T196" s="112"/>
      <c r="U196" s="8" t="s">
        <v>25</v>
      </c>
    </row>
    <row r="197" spans="1:21" ht="18" customHeight="1" x14ac:dyDescent="0.25">
      <c r="A197" s="112" t="s">
        <v>742</v>
      </c>
      <c r="B197" s="112"/>
      <c r="C197" s="112" t="s">
        <v>11</v>
      </c>
      <c r="D197" s="112" t="s">
        <v>109</v>
      </c>
      <c r="E197" s="112"/>
      <c r="F197" s="118" t="s">
        <v>1125</v>
      </c>
      <c r="G197" s="118"/>
      <c r="H197" s="119">
        <v>5.4009999999999998</v>
      </c>
      <c r="I197" s="119"/>
      <c r="J197" s="141">
        <v>12962.4</v>
      </c>
      <c r="K197" s="14"/>
      <c r="L197" s="112" t="s">
        <v>348</v>
      </c>
      <c r="M197" s="112"/>
      <c r="N197" s="112" t="s">
        <v>743</v>
      </c>
      <c r="O197" s="112"/>
      <c r="P197" s="112" t="s">
        <v>741</v>
      </c>
      <c r="Q197" s="112" t="s">
        <v>17</v>
      </c>
      <c r="R197" s="112"/>
      <c r="S197" s="112" t="s">
        <v>18</v>
      </c>
      <c r="T197" s="112"/>
      <c r="U197" s="8" t="s">
        <v>25</v>
      </c>
    </row>
    <row r="198" spans="1:21" ht="18" customHeight="1" x14ac:dyDescent="0.25">
      <c r="A198" s="112" t="s">
        <v>744</v>
      </c>
      <c r="B198" s="112"/>
      <c r="C198" s="112" t="s">
        <v>11</v>
      </c>
      <c r="D198" s="112" t="s">
        <v>745</v>
      </c>
      <c r="E198" s="112"/>
      <c r="F198" s="118" t="s">
        <v>1238</v>
      </c>
      <c r="G198" s="118"/>
      <c r="H198" s="119">
        <v>6.0359999999999996</v>
      </c>
      <c r="I198" s="119"/>
      <c r="J198" s="141">
        <v>10261.200000000001</v>
      </c>
      <c r="K198" s="14"/>
      <c r="L198" s="112" t="s">
        <v>113</v>
      </c>
      <c r="M198" s="112"/>
      <c r="N198" s="112" t="s">
        <v>747</v>
      </c>
      <c r="O198" s="112"/>
      <c r="P198" s="112" t="s">
        <v>398</v>
      </c>
      <c r="Q198" s="112" t="s">
        <v>17</v>
      </c>
      <c r="R198" s="112"/>
      <c r="S198" s="112" t="s">
        <v>18</v>
      </c>
      <c r="T198" s="112"/>
      <c r="U198" s="8" t="s">
        <v>25</v>
      </c>
    </row>
    <row r="199" spans="1:21" ht="18" customHeight="1" x14ac:dyDescent="0.25">
      <c r="A199" s="112" t="s">
        <v>748</v>
      </c>
      <c r="B199" s="112"/>
      <c r="C199" s="112" t="s">
        <v>147</v>
      </c>
      <c r="D199" s="112" t="s">
        <v>232</v>
      </c>
      <c r="E199" s="112"/>
      <c r="F199" s="118" t="s">
        <v>1237</v>
      </c>
      <c r="G199" s="118"/>
      <c r="H199" s="119">
        <v>5.2249999999999996</v>
      </c>
      <c r="I199" s="119"/>
      <c r="J199" s="141">
        <v>14447.12</v>
      </c>
      <c r="K199" s="14"/>
      <c r="L199" s="112" t="s">
        <v>64</v>
      </c>
      <c r="M199" s="112"/>
      <c r="N199" s="112" t="s">
        <v>750</v>
      </c>
      <c r="O199" s="112"/>
      <c r="P199" s="112" t="s">
        <v>66</v>
      </c>
      <c r="Q199" s="112" t="s">
        <v>17</v>
      </c>
      <c r="R199" s="112"/>
      <c r="S199" s="112" t="s">
        <v>18</v>
      </c>
      <c r="T199" s="112"/>
      <c r="U199" s="8" t="s">
        <v>25</v>
      </c>
    </row>
    <row r="200" spans="1:21" ht="18" customHeight="1" x14ac:dyDescent="0.25">
      <c r="A200" s="112" t="s">
        <v>751</v>
      </c>
      <c r="B200" s="112"/>
      <c r="C200" s="112" t="s">
        <v>752</v>
      </c>
      <c r="D200" s="112" t="s">
        <v>34</v>
      </c>
      <c r="E200" s="112"/>
      <c r="F200" s="118" t="s">
        <v>1127</v>
      </c>
      <c r="G200" s="118"/>
      <c r="H200" s="119">
        <v>5.077</v>
      </c>
      <c r="I200" s="119"/>
      <c r="J200" s="141">
        <v>14977.15</v>
      </c>
      <c r="K200" s="14"/>
      <c r="L200" s="112" t="s">
        <v>671</v>
      </c>
      <c r="M200" s="112"/>
      <c r="N200" s="112" t="s">
        <v>753</v>
      </c>
      <c r="O200" s="112"/>
      <c r="P200" s="112" t="s">
        <v>674</v>
      </c>
      <c r="Q200" s="112" t="s">
        <v>17</v>
      </c>
      <c r="R200" s="112"/>
      <c r="S200" s="112" t="s">
        <v>18</v>
      </c>
      <c r="T200" s="112"/>
      <c r="U200" s="8" t="s">
        <v>25</v>
      </c>
    </row>
    <row r="201" spans="1:21" ht="18" customHeight="1" x14ac:dyDescent="0.25">
      <c r="A201" s="112" t="s">
        <v>754</v>
      </c>
      <c r="B201" s="112"/>
      <c r="C201" s="112" t="s">
        <v>752</v>
      </c>
      <c r="D201" s="112" t="s">
        <v>34</v>
      </c>
      <c r="E201" s="112"/>
      <c r="F201" s="118" t="s">
        <v>1239</v>
      </c>
      <c r="G201" s="118"/>
      <c r="H201" s="119">
        <v>5.1440000000000001</v>
      </c>
      <c r="I201" s="119"/>
      <c r="J201" s="141">
        <v>5234.0200000000004</v>
      </c>
      <c r="K201" s="14"/>
      <c r="L201" s="112" t="s">
        <v>756</v>
      </c>
      <c r="M201" s="112"/>
      <c r="N201" s="112" t="s">
        <v>757</v>
      </c>
      <c r="O201" s="112"/>
      <c r="P201" s="112" t="s">
        <v>50</v>
      </c>
      <c r="Q201" s="112" t="s">
        <v>17</v>
      </c>
      <c r="R201" s="112"/>
      <c r="S201" s="112" t="s">
        <v>18</v>
      </c>
      <c r="T201" s="112"/>
      <c r="U201" s="8" t="s">
        <v>25</v>
      </c>
    </row>
    <row r="202" spans="1:21" ht="18" customHeight="1" x14ac:dyDescent="0.25">
      <c r="A202" s="112" t="s">
        <v>758</v>
      </c>
      <c r="B202" s="112"/>
      <c r="C202" s="112" t="s">
        <v>752</v>
      </c>
      <c r="D202" s="112" t="s">
        <v>109</v>
      </c>
      <c r="E202" s="112"/>
      <c r="F202" s="118" t="s">
        <v>1240</v>
      </c>
      <c r="G202" s="118"/>
      <c r="H202" s="119">
        <v>5.0519999999999996</v>
      </c>
      <c r="I202" s="119"/>
      <c r="J202" s="141">
        <v>10002.959999999999</v>
      </c>
      <c r="K202" s="14"/>
      <c r="L202" s="112" t="s">
        <v>760</v>
      </c>
      <c r="M202" s="112"/>
      <c r="N202" s="112" t="s">
        <v>761</v>
      </c>
      <c r="O202" s="112"/>
      <c r="P202" s="112" t="s">
        <v>321</v>
      </c>
      <c r="Q202" s="112" t="s">
        <v>17</v>
      </c>
      <c r="R202" s="112"/>
      <c r="S202" s="112" t="s">
        <v>18</v>
      </c>
      <c r="T202" s="112"/>
      <c r="U202" s="8" t="s">
        <v>25</v>
      </c>
    </row>
    <row r="203" spans="1:21" ht="18" customHeight="1" x14ac:dyDescent="0.25">
      <c r="A203" s="112" t="s">
        <v>762</v>
      </c>
      <c r="B203" s="112"/>
      <c r="C203" s="112" t="s">
        <v>11</v>
      </c>
      <c r="D203" s="112" t="s">
        <v>109</v>
      </c>
      <c r="E203" s="112"/>
      <c r="F203" s="118" t="s">
        <v>1241</v>
      </c>
      <c r="G203" s="118"/>
      <c r="H203" s="119">
        <v>4.8479999999999999</v>
      </c>
      <c r="I203" s="119"/>
      <c r="J203" s="141">
        <v>11331.13</v>
      </c>
      <c r="K203" s="14"/>
      <c r="L203" s="112" t="s">
        <v>764</v>
      </c>
      <c r="M203" s="112"/>
      <c r="N203" s="112" t="s">
        <v>765</v>
      </c>
      <c r="O203" s="112"/>
      <c r="P203" s="112" t="s">
        <v>186</v>
      </c>
      <c r="Q203" s="112" t="s">
        <v>17</v>
      </c>
      <c r="R203" s="112"/>
      <c r="S203" s="112" t="s">
        <v>18</v>
      </c>
      <c r="T203" s="112"/>
      <c r="U203" s="8" t="s">
        <v>25</v>
      </c>
    </row>
    <row r="204" spans="1:21" ht="18" customHeight="1" x14ac:dyDescent="0.25">
      <c r="A204" s="112" t="s">
        <v>766</v>
      </c>
      <c r="B204" s="112"/>
      <c r="C204" s="112" t="s">
        <v>11</v>
      </c>
      <c r="D204" s="112" t="s">
        <v>767</v>
      </c>
      <c r="E204" s="112"/>
      <c r="F204" s="118" t="s">
        <v>1242</v>
      </c>
      <c r="G204" s="118"/>
      <c r="H204" s="119">
        <v>6.4029999999999996</v>
      </c>
      <c r="I204" s="119"/>
      <c r="J204" s="141">
        <v>9604.5</v>
      </c>
      <c r="K204" s="14"/>
      <c r="L204" s="112" t="s">
        <v>764</v>
      </c>
      <c r="M204" s="112"/>
      <c r="N204" s="112" t="s">
        <v>769</v>
      </c>
      <c r="O204" s="112"/>
      <c r="P204" s="112" t="s">
        <v>186</v>
      </c>
      <c r="Q204" s="112" t="s">
        <v>17</v>
      </c>
      <c r="R204" s="112"/>
      <c r="S204" s="112" t="s">
        <v>18</v>
      </c>
      <c r="T204" s="112"/>
      <c r="U204" s="8" t="s">
        <v>25</v>
      </c>
    </row>
    <row r="205" spans="1:21" ht="18" customHeight="1" x14ac:dyDescent="0.25">
      <c r="A205" s="112" t="s">
        <v>770</v>
      </c>
      <c r="B205" s="112"/>
      <c r="C205" s="112" t="s">
        <v>11</v>
      </c>
      <c r="D205" s="112" t="s">
        <v>68</v>
      </c>
      <c r="E205" s="112"/>
      <c r="F205" s="118" t="s">
        <v>1243</v>
      </c>
      <c r="G205" s="118"/>
      <c r="H205" s="119">
        <v>4.8369999999999997</v>
      </c>
      <c r="I205" s="119"/>
      <c r="J205" s="141">
        <v>10641.4</v>
      </c>
      <c r="K205" s="14"/>
      <c r="L205" s="112" t="s">
        <v>764</v>
      </c>
      <c r="M205" s="112"/>
      <c r="N205" s="112" t="s">
        <v>772</v>
      </c>
      <c r="O205" s="112"/>
      <c r="P205" s="112" t="s">
        <v>186</v>
      </c>
      <c r="Q205" s="112" t="s">
        <v>17</v>
      </c>
      <c r="R205" s="112"/>
      <c r="S205" s="112" t="s">
        <v>18</v>
      </c>
      <c r="T205" s="112"/>
      <c r="U205" s="8" t="s">
        <v>25</v>
      </c>
    </row>
    <row r="206" spans="1:21" ht="18" customHeight="1" x14ac:dyDescent="0.25">
      <c r="A206" s="112" t="s">
        <v>773</v>
      </c>
      <c r="B206" s="112"/>
      <c r="C206" s="112" t="s">
        <v>11</v>
      </c>
      <c r="D206" s="112" t="s">
        <v>34</v>
      </c>
      <c r="E206" s="112"/>
      <c r="F206" s="118" t="s">
        <v>1127</v>
      </c>
      <c r="G206" s="118"/>
      <c r="H206" s="119">
        <v>4.8310000000000004</v>
      </c>
      <c r="I206" s="119"/>
      <c r="J206" s="141">
        <v>14251.45</v>
      </c>
      <c r="K206" s="14"/>
      <c r="L206" s="112" t="s">
        <v>326</v>
      </c>
      <c r="M206" s="112"/>
      <c r="N206" s="112" t="s">
        <v>774</v>
      </c>
      <c r="O206" s="112"/>
      <c r="P206" s="112" t="s">
        <v>328</v>
      </c>
      <c r="Q206" s="112" t="s">
        <v>17</v>
      </c>
      <c r="R206" s="112"/>
      <c r="S206" s="112" t="s">
        <v>18</v>
      </c>
      <c r="T206" s="112"/>
      <c r="U206" s="8" t="s">
        <v>25</v>
      </c>
    </row>
    <row r="207" spans="1:21" ht="18" customHeight="1" x14ac:dyDescent="0.25">
      <c r="A207" s="112" t="s">
        <v>775</v>
      </c>
      <c r="B207" s="112"/>
      <c r="C207" s="112" t="s">
        <v>11</v>
      </c>
      <c r="D207" s="112" t="s">
        <v>34</v>
      </c>
      <c r="E207" s="112"/>
      <c r="F207" s="118" t="s">
        <v>1232</v>
      </c>
      <c r="G207" s="118"/>
      <c r="H207" s="119">
        <v>4.8310000000000004</v>
      </c>
      <c r="I207" s="119"/>
      <c r="J207" s="141">
        <v>9178.9</v>
      </c>
      <c r="K207" s="14"/>
      <c r="L207" s="112" t="s">
        <v>326</v>
      </c>
      <c r="M207" s="112"/>
      <c r="N207" s="112" t="s">
        <v>776</v>
      </c>
      <c r="O207" s="112"/>
      <c r="P207" s="112" t="s">
        <v>328</v>
      </c>
      <c r="Q207" s="112" t="s">
        <v>17</v>
      </c>
      <c r="R207" s="112"/>
      <c r="S207" s="112" t="s">
        <v>18</v>
      </c>
      <c r="T207" s="112"/>
      <c r="U207" s="8" t="s">
        <v>25</v>
      </c>
    </row>
    <row r="208" spans="1:21" ht="18" customHeight="1" x14ac:dyDescent="0.25">
      <c r="A208" s="112" t="s">
        <v>777</v>
      </c>
      <c r="B208" s="112"/>
      <c r="C208" s="112" t="s">
        <v>11</v>
      </c>
      <c r="D208" s="112" t="s">
        <v>34</v>
      </c>
      <c r="E208" s="112"/>
      <c r="F208" s="118" t="s">
        <v>1127</v>
      </c>
      <c r="G208" s="118"/>
      <c r="H208" s="119">
        <v>5.3869999999999996</v>
      </c>
      <c r="I208" s="119"/>
      <c r="J208" s="141">
        <v>15891.65</v>
      </c>
      <c r="K208" s="14"/>
      <c r="L208" s="112" t="s">
        <v>778</v>
      </c>
      <c r="M208" s="112"/>
      <c r="N208" s="112" t="s">
        <v>779</v>
      </c>
      <c r="O208" s="112"/>
      <c r="P208" s="112" t="s">
        <v>780</v>
      </c>
      <c r="Q208" s="112" t="s">
        <v>17</v>
      </c>
      <c r="R208" s="112"/>
      <c r="S208" s="112" t="s">
        <v>18</v>
      </c>
      <c r="T208" s="112"/>
      <c r="U208" s="8" t="s">
        <v>25</v>
      </c>
    </row>
    <row r="209" spans="1:21" ht="18" customHeight="1" x14ac:dyDescent="0.25">
      <c r="A209" s="112" t="s">
        <v>781</v>
      </c>
      <c r="B209" s="112"/>
      <c r="C209" s="112" t="s">
        <v>11</v>
      </c>
      <c r="D209" s="112" t="s">
        <v>81</v>
      </c>
      <c r="E209" s="112"/>
      <c r="F209" s="118" t="s">
        <v>1128</v>
      </c>
      <c r="G209" s="118"/>
      <c r="H209" s="119">
        <v>5.4089999999999998</v>
      </c>
      <c r="I209" s="119"/>
      <c r="J209" s="141">
        <v>13089.78</v>
      </c>
      <c r="K209" s="14"/>
      <c r="L209" s="112" t="s">
        <v>702</v>
      </c>
      <c r="M209" s="112"/>
      <c r="N209" s="112" t="s">
        <v>782</v>
      </c>
      <c r="O209" s="112"/>
      <c r="P209" s="112" t="s">
        <v>704</v>
      </c>
      <c r="Q209" s="112" t="s">
        <v>17</v>
      </c>
      <c r="R209" s="112"/>
      <c r="S209" s="112" t="s">
        <v>18</v>
      </c>
      <c r="T209" s="112"/>
      <c r="U209" s="8" t="s">
        <v>25</v>
      </c>
    </row>
    <row r="210" spans="1:21" ht="18" customHeight="1" x14ac:dyDescent="0.25">
      <c r="A210" s="112" t="s">
        <v>783</v>
      </c>
      <c r="B210" s="112"/>
      <c r="C210" s="112" t="s">
        <v>11</v>
      </c>
      <c r="D210" s="112" t="s">
        <v>81</v>
      </c>
      <c r="E210" s="112"/>
      <c r="F210" s="118" t="s">
        <v>1128</v>
      </c>
      <c r="G210" s="118"/>
      <c r="H210" s="119">
        <v>5.3784999999999998</v>
      </c>
      <c r="I210" s="119"/>
      <c r="J210" s="141">
        <v>13015.97</v>
      </c>
      <c r="K210" s="14"/>
      <c r="L210" s="112" t="s">
        <v>211</v>
      </c>
      <c r="M210" s="112"/>
      <c r="N210" s="112" t="s">
        <v>784</v>
      </c>
      <c r="O210" s="112"/>
      <c r="P210" s="112" t="s">
        <v>213</v>
      </c>
      <c r="Q210" s="112" t="s">
        <v>17</v>
      </c>
      <c r="R210" s="112"/>
      <c r="S210" s="112" t="s">
        <v>18</v>
      </c>
      <c r="T210" s="112"/>
      <c r="U210" s="8" t="s">
        <v>25</v>
      </c>
    </row>
    <row r="211" spans="1:21" ht="18" customHeight="1" x14ac:dyDescent="0.25">
      <c r="A211" s="112" t="s">
        <v>785</v>
      </c>
      <c r="B211" s="112"/>
      <c r="C211" s="112" t="s">
        <v>181</v>
      </c>
      <c r="D211" s="112" t="s">
        <v>34</v>
      </c>
      <c r="E211" s="112"/>
      <c r="F211" s="118" t="s">
        <v>1244</v>
      </c>
      <c r="G211" s="118"/>
      <c r="H211" s="119">
        <v>5.3250000000000002</v>
      </c>
      <c r="I211" s="119"/>
      <c r="J211" s="141">
        <v>7854.37</v>
      </c>
      <c r="K211" s="14"/>
      <c r="L211" s="112" t="s">
        <v>83</v>
      </c>
      <c r="M211" s="112"/>
      <c r="N211" s="112" t="s">
        <v>787</v>
      </c>
      <c r="O211" s="112"/>
      <c r="P211" s="112" t="s">
        <v>85</v>
      </c>
      <c r="Q211" s="112" t="s">
        <v>17</v>
      </c>
      <c r="R211" s="112"/>
      <c r="S211" s="112" t="s">
        <v>18</v>
      </c>
      <c r="T211" s="112"/>
      <c r="U211" s="8" t="s">
        <v>25</v>
      </c>
    </row>
    <row r="212" spans="1:21" ht="18" customHeight="1" x14ac:dyDescent="0.25">
      <c r="A212" s="114" t="s">
        <v>788</v>
      </c>
      <c r="B212" s="112"/>
      <c r="C212" s="114" t="s">
        <v>60</v>
      </c>
      <c r="D212" s="114" t="s">
        <v>260</v>
      </c>
      <c r="E212" s="112"/>
      <c r="F212" s="115" t="s">
        <v>1245</v>
      </c>
      <c r="G212" s="118"/>
      <c r="H212" s="116">
        <v>5.6755000000000004</v>
      </c>
      <c r="I212" s="119"/>
      <c r="J212" s="146">
        <v>9199.98</v>
      </c>
      <c r="K212" s="14"/>
      <c r="L212" s="114" t="s">
        <v>74</v>
      </c>
      <c r="M212" s="112"/>
      <c r="N212" s="114" t="s">
        <v>790</v>
      </c>
      <c r="O212" s="112"/>
      <c r="P212" s="114" t="s">
        <v>76</v>
      </c>
      <c r="Q212" s="114" t="s">
        <v>17</v>
      </c>
      <c r="R212" s="112"/>
      <c r="S212" s="114" t="s">
        <v>18</v>
      </c>
      <c r="T212" s="112"/>
      <c r="U212" s="5" t="s">
        <v>25</v>
      </c>
    </row>
    <row r="213" spans="1:21" ht="18" customHeight="1" x14ac:dyDescent="0.25">
      <c r="A213" s="78" t="s">
        <v>791</v>
      </c>
      <c r="B213" s="113"/>
      <c r="C213" s="78" t="s">
        <v>27</v>
      </c>
      <c r="D213" s="78" t="s">
        <v>792</v>
      </c>
      <c r="E213" s="113"/>
      <c r="F213" s="79" t="s">
        <v>1246</v>
      </c>
      <c r="G213" s="18"/>
      <c r="H213" s="133">
        <v>5.1180000000000003</v>
      </c>
      <c r="I213" s="52"/>
      <c r="J213" s="144">
        <v>9212.4</v>
      </c>
      <c r="K213" s="42"/>
      <c r="L213" s="78" t="s">
        <v>58</v>
      </c>
      <c r="M213" s="113"/>
      <c r="N213" s="78" t="s">
        <v>794</v>
      </c>
      <c r="O213" s="113"/>
      <c r="P213" s="78" t="s">
        <v>608</v>
      </c>
      <c r="Q213" s="78" t="s">
        <v>17</v>
      </c>
      <c r="R213" s="113"/>
      <c r="S213" s="78" t="s">
        <v>18</v>
      </c>
      <c r="T213" s="113"/>
      <c r="U213" s="66" t="s">
        <v>25</v>
      </c>
    </row>
    <row r="214" spans="1:21" ht="18" customHeight="1" x14ac:dyDescent="0.25">
      <c r="A214" s="282" t="s">
        <v>795</v>
      </c>
      <c r="B214" s="83"/>
      <c r="C214" s="282" t="s">
        <v>47</v>
      </c>
      <c r="D214" s="282" t="s">
        <v>139</v>
      </c>
      <c r="E214" s="83"/>
      <c r="F214" s="283" t="s">
        <v>1247</v>
      </c>
      <c r="G214" s="85"/>
      <c r="H214" s="284">
        <v>5.3395000000000001</v>
      </c>
      <c r="I214" s="185"/>
      <c r="J214" s="285">
        <v>267567.68</v>
      </c>
      <c r="K214" s="184"/>
      <c r="L214" s="282" t="s">
        <v>370</v>
      </c>
      <c r="M214" s="83"/>
      <c r="N214" s="282" t="s">
        <v>797</v>
      </c>
      <c r="O214" s="83"/>
      <c r="P214" s="282" t="s">
        <v>64</v>
      </c>
      <c r="Q214" s="282" t="s">
        <v>17</v>
      </c>
      <c r="R214" s="83"/>
      <c r="S214" s="282" t="s">
        <v>18</v>
      </c>
      <c r="T214" s="83"/>
      <c r="U214" s="195" t="s">
        <v>25</v>
      </c>
    </row>
    <row r="215" spans="1:21" ht="17.25" customHeight="1" x14ac:dyDescent="0.25">
      <c r="A215" s="78" t="s">
        <v>798</v>
      </c>
      <c r="B215" s="83"/>
      <c r="C215" s="78" t="s">
        <v>47</v>
      </c>
      <c r="D215" s="78" t="s">
        <v>799</v>
      </c>
      <c r="E215" s="83"/>
      <c r="F215" s="79" t="s">
        <v>1248</v>
      </c>
      <c r="G215" s="85"/>
      <c r="H215" s="133">
        <v>5.2195</v>
      </c>
      <c r="I215" s="185"/>
      <c r="J215" s="144">
        <v>34134.32</v>
      </c>
      <c r="K215" s="184"/>
      <c r="L215" s="78" t="s">
        <v>730</v>
      </c>
      <c r="M215" s="83"/>
      <c r="N215" s="78" t="s">
        <v>801</v>
      </c>
      <c r="O215" s="83"/>
      <c r="P215" s="78" t="s">
        <v>732</v>
      </c>
      <c r="Q215" s="78" t="s">
        <v>17</v>
      </c>
      <c r="R215" s="83"/>
      <c r="S215" s="78" t="s">
        <v>18</v>
      </c>
      <c r="T215" s="83"/>
      <c r="U215" s="66" t="s">
        <v>25</v>
      </c>
    </row>
    <row r="216" spans="1:21" s="68" customFormat="1" ht="17.25" customHeight="1" x14ac:dyDescent="0.25">
      <c r="A216" s="197" t="s">
        <v>1005</v>
      </c>
      <c r="B216" s="72"/>
      <c r="C216" s="197">
        <v>214</v>
      </c>
      <c r="D216" s="197"/>
      <c r="E216" s="72"/>
      <c r="F216" s="198"/>
      <c r="G216" s="73"/>
      <c r="H216" s="199"/>
      <c r="I216" s="74"/>
      <c r="J216" s="200">
        <f>SUM(J2:J215)</f>
        <v>3938426.6500000004</v>
      </c>
      <c r="K216" s="70"/>
      <c r="L216" s="201"/>
      <c r="M216" s="69"/>
      <c r="N216" s="201"/>
      <c r="O216" s="69"/>
      <c r="P216" s="205"/>
      <c r="Q216" s="203"/>
      <c r="R216" s="69"/>
      <c r="S216" s="201"/>
      <c r="T216" s="71"/>
      <c r="U216" s="162"/>
    </row>
    <row r="217" spans="1:21" s="68" customFormat="1" ht="17.25" customHeight="1" x14ac:dyDescent="0.25">
      <c r="A217" s="161"/>
      <c r="B217" s="72"/>
      <c r="C217" s="161"/>
      <c r="D217" s="161"/>
      <c r="E217" s="72"/>
      <c r="F217" s="164"/>
      <c r="G217" s="73"/>
      <c r="H217" s="165"/>
      <c r="I217" s="74"/>
      <c r="J217" s="166"/>
      <c r="K217" s="70"/>
      <c r="L217" s="202"/>
      <c r="M217" s="69"/>
      <c r="N217" s="202"/>
      <c r="O217" s="69"/>
      <c r="P217" s="206"/>
      <c r="Q217" s="204"/>
      <c r="R217" s="69"/>
      <c r="S217" s="202"/>
      <c r="T217" s="71"/>
      <c r="U217" s="163"/>
    </row>
    <row r="218" spans="1:21" ht="16.899999999999999" customHeight="1" x14ac:dyDescent="0.25">
      <c r="A218" s="1" t="s">
        <v>973</v>
      </c>
      <c r="B218" s="1"/>
      <c r="C218" s="1" t="s">
        <v>959</v>
      </c>
      <c r="D218" s="86" t="s">
        <v>960</v>
      </c>
      <c r="E218" s="86"/>
      <c r="F218" s="86" t="s">
        <v>961</v>
      </c>
      <c r="G218" s="86"/>
      <c r="H218" s="86" t="s">
        <v>962</v>
      </c>
      <c r="I218" s="86"/>
      <c r="J218" s="21" t="s">
        <v>963</v>
      </c>
      <c r="K218" s="86"/>
      <c r="L218" s="86" t="s">
        <v>964</v>
      </c>
      <c r="M218" s="86"/>
      <c r="N218" s="86" t="s">
        <v>965</v>
      </c>
      <c r="O218" s="86"/>
      <c r="P218" s="86" t="s">
        <v>968</v>
      </c>
      <c r="Q218" s="86" t="s">
        <v>967</v>
      </c>
      <c r="R218" s="86"/>
      <c r="S218" s="86" t="s">
        <v>969</v>
      </c>
      <c r="T218" s="87"/>
      <c r="U218" s="88" t="s">
        <v>970</v>
      </c>
    </row>
    <row r="219" spans="1:21" ht="17.649999999999999" customHeight="1" x14ac:dyDescent="0.25">
      <c r="A219" s="118" t="s">
        <v>802</v>
      </c>
      <c r="B219" s="18" t="s">
        <v>803</v>
      </c>
      <c r="C219" s="85" t="s">
        <v>147</v>
      </c>
      <c r="D219" s="78" t="s">
        <v>804</v>
      </c>
      <c r="E219" s="79" t="s">
        <v>805</v>
      </c>
      <c r="F219" s="22" t="s">
        <v>1256</v>
      </c>
      <c r="G219" s="79" t="s">
        <v>806</v>
      </c>
      <c r="H219" s="79">
        <v>5.2164999999999999</v>
      </c>
      <c r="I219" s="36"/>
      <c r="J219" s="143">
        <v>1434537.5</v>
      </c>
      <c r="K219" s="79" t="s">
        <v>807</v>
      </c>
      <c r="L219" s="131">
        <v>44740</v>
      </c>
      <c r="M219" s="79" t="s">
        <v>808</v>
      </c>
      <c r="N219" s="79" t="s">
        <v>808</v>
      </c>
      <c r="O219" s="79" t="s">
        <v>809</v>
      </c>
      <c r="P219" s="131">
        <v>44742</v>
      </c>
      <c r="Q219" s="79" t="s">
        <v>810</v>
      </c>
      <c r="R219" s="79" t="s">
        <v>811</v>
      </c>
      <c r="S219" s="79" t="s">
        <v>811</v>
      </c>
      <c r="T219" s="66" t="s">
        <v>9</v>
      </c>
      <c r="U219" s="66" t="s">
        <v>983</v>
      </c>
    </row>
    <row r="220" spans="1:21" ht="18" customHeight="1" x14ac:dyDescent="0.25">
      <c r="A220" s="112" t="s">
        <v>812</v>
      </c>
      <c r="B220" s="113" t="s">
        <v>60</v>
      </c>
      <c r="C220" s="83" t="s">
        <v>147</v>
      </c>
      <c r="D220" s="78" t="s">
        <v>813</v>
      </c>
      <c r="E220" s="79" t="s">
        <v>814</v>
      </c>
      <c r="F220" s="22" t="s">
        <v>1257</v>
      </c>
      <c r="G220" s="78" t="s">
        <v>815</v>
      </c>
      <c r="H220" s="133">
        <v>5.1970000000000001</v>
      </c>
      <c r="I220" s="36"/>
      <c r="J220" s="144">
        <v>2311248.81</v>
      </c>
      <c r="K220" s="78" t="s">
        <v>700</v>
      </c>
      <c r="L220" s="132">
        <v>44735</v>
      </c>
      <c r="M220" s="78" t="s">
        <v>816</v>
      </c>
      <c r="N220" s="78" t="s">
        <v>1250</v>
      </c>
      <c r="O220" s="78" t="s">
        <v>178</v>
      </c>
      <c r="P220" s="132">
        <v>44739</v>
      </c>
      <c r="Q220" s="78" t="s">
        <v>817</v>
      </c>
      <c r="R220" s="78" t="s">
        <v>818</v>
      </c>
      <c r="S220" s="78" t="s">
        <v>811</v>
      </c>
      <c r="T220" s="66" t="s">
        <v>25</v>
      </c>
      <c r="U220" s="66" t="s">
        <v>984</v>
      </c>
    </row>
    <row r="221" spans="1:21" ht="18" customHeight="1" x14ac:dyDescent="0.25">
      <c r="A221" s="114" t="s">
        <v>819</v>
      </c>
      <c r="B221" s="112" t="s">
        <v>181</v>
      </c>
      <c r="C221" s="117" t="s">
        <v>259</v>
      </c>
      <c r="D221" s="78" t="s">
        <v>804</v>
      </c>
      <c r="E221" s="79" t="s">
        <v>820</v>
      </c>
      <c r="F221" s="22" t="s">
        <v>1258</v>
      </c>
      <c r="G221" s="78" t="s">
        <v>821</v>
      </c>
      <c r="H221" s="134">
        <v>5.399</v>
      </c>
      <c r="I221" s="36"/>
      <c r="J221" s="144">
        <v>1183249.75</v>
      </c>
      <c r="K221" s="78" t="s">
        <v>778</v>
      </c>
      <c r="L221" s="132">
        <v>44747</v>
      </c>
      <c r="M221" s="78" t="s">
        <v>822</v>
      </c>
      <c r="N221" s="78" t="s">
        <v>1251</v>
      </c>
      <c r="O221" s="78" t="s">
        <v>780</v>
      </c>
      <c r="P221" s="132">
        <v>44749</v>
      </c>
      <c r="Q221" s="78" t="s">
        <v>823</v>
      </c>
      <c r="R221" s="78" t="s">
        <v>818</v>
      </c>
      <c r="S221" s="78" t="s">
        <v>811</v>
      </c>
      <c r="T221" s="66" t="s">
        <v>9</v>
      </c>
      <c r="U221" s="66" t="s">
        <v>983</v>
      </c>
    </row>
    <row r="222" spans="1:21" ht="17.25" customHeight="1" x14ac:dyDescent="0.25">
      <c r="A222" s="78" t="s">
        <v>824</v>
      </c>
      <c r="B222" s="276" t="s">
        <v>825</v>
      </c>
      <c r="C222" s="78" t="s">
        <v>1249</v>
      </c>
      <c r="D222" s="277" t="s">
        <v>826</v>
      </c>
      <c r="E222" s="79" t="s">
        <v>827</v>
      </c>
      <c r="F222" s="22" t="s">
        <v>1259</v>
      </c>
      <c r="G222" s="78" t="s">
        <v>828</v>
      </c>
      <c r="H222" s="133">
        <v>5.6059999999999999</v>
      </c>
      <c r="I222" s="36"/>
      <c r="J222" s="144">
        <v>328248.11</v>
      </c>
      <c r="K222" s="78" t="s">
        <v>829</v>
      </c>
      <c r="L222" s="132">
        <v>44888</v>
      </c>
      <c r="M222" s="78" t="s">
        <v>830</v>
      </c>
      <c r="N222" s="78" t="s">
        <v>1252</v>
      </c>
      <c r="O222" s="78" t="s">
        <v>361</v>
      </c>
      <c r="P222" s="132">
        <v>44890</v>
      </c>
      <c r="Q222" s="78" t="s">
        <v>395</v>
      </c>
      <c r="R222" s="78" t="s">
        <v>818</v>
      </c>
      <c r="S222" s="78" t="s">
        <v>811</v>
      </c>
      <c r="T222" s="66" t="s">
        <v>25</v>
      </c>
      <c r="U222" s="66" t="s">
        <v>984</v>
      </c>
    </row>
    <row r="223" spans="1:21" ht="17.25" customHeight="1" x14ac:dyDescent="0.25">
      <c r="A223" s="196" t="s">
        <v>1005</v>
      </c>
      <c r="B223" s="72"/>
      <c r="C223" s="196">
        <v>4</v>
      </c>
      <c r="D223" s="89"/>
      <c r="E223" s="107"/>
      <c r="F223" s="90"/>
      <c r="G223" s="109"/>
      <c r="H223" s="91"/>
      <c r="I223" s="111"/>
      <c r="J223" s="157">
        <f>SUM(J219:J222)</f>
        <v>5257284.1700000009</v>
      </c>
      <c r="K223" s="103"/>
      <c r="L223" s="92"/>
      <c r="M223" s="103"/>
      <c r="N223" s="92"/>
      <c r="O223" s="103"/>
      <c r="P223" s="92"/>
      <c r="Q223" s="92"/>
      <c r="R223" s="103"/>
      <c r="S223" s="92"/>
      <c r="T223" s="105"/>
      <c r="U223" s="93"/>
    </row>
    <row r="224" spans="1:21" ht="17.25" customHeight="1" x14ac:dyDescent="0.25">
      <c r="A224" s="161"/>
      <c r="B224" s="72"/>
      <c r="C224" s="161"/>
      <c r="D224" s="107"/>
      <c r="E224" s="72"/>
      <c r="F224" s="109"/>
      <c r="G224" s="73"/>
      <c r="H224" s="111"/>
      <c r="I224" s="74"/>
      <c r="J224" s="158"/>
      <c r="K224" s="80"/>
      <c r="L224" s="103"/>
      <c r="M224" s="80"/>
      <c r="N224" s="103"/>
      <c r="O224" s="80"/>
      <c r="P224" s="103"/>
      <c r="Q224" s="103"/>
      <c r="R224" s="80"/>
      <c r="S224" s="103"/>
      <c r="T224" s="81"/>
      <c r="U224" s="105"/>
    </row>
    <row r="225" spans="1:28" ht="16.899999999999999" customHeight="1" x14ac:dyDescent="0.25">
      <c r="A225" s="75" t="s">
        <v>972</v>
      </c>
      <c r="B225" s="75"/>
      <c r="C225" s="75" t="s">
        <v>959</v>
      </c>
      <c r="D225" s="75" t="s">
        <v>960</v>
      </c>
      <c r="E225" s="75"/>
      <c r="F225" s="75" t="s">
        <v>961</v>
      </c>
      <c r="G225" s="75"/>
      <c r="H225" s="75" t="s">
        <v>962</v>
      </c>
      <c r="I225" s="75"/>
      <c r="J225" s="76" t="s">
        <v>963</v>
      </c>
      <c r="K225" s="75"/>
      <c r="L225" s="75" t="s">
        <v>964</v>
      </c>
      <c r="M225" s="75"/>
      <c r="N225" s="75" t="s">
        <v>965</v>
      </c>
      <c r="O225" s="75"/>
      <c r="P225" s="75" t="s">
        <v>968</v>
      </c>
      <c r="Q225" s="75" t="s">
        <v>967</v>
      </c>
      <c r="R225" s="75"/>
      <c r="S225" s="279" t="s">
        <v>969</v>
      </c>
      <c r="T225" s="77"/>
      <c r="U225" s="280" t="s">
        <v>970</v>
      </c>
      <c r="Z225" s="84"/>
    </row>
    <row r="226" spans="1:28" ht="16.899999999999999" customHeight="1" x14ac:dyDescent="0.25">
      <c r="A226" s="118" t="s">
        <v>831</v>
      </c>
      <c r="B226" s="118" t="s">
        <v>147</v>
      </c>
      <c r="C226" s="118" t="s">
        <v>147</v>
      </c>
      <c r="D226" s="112" t="s">
        <v>832</v>
      </c>
      <c r="E226" s="118" t="s">
        <v>833</v>
      </c>
      <c r="F226" s="118" t="s">
        <v>1260</v>
      </c>
      <c r="G226" s="118" t="s">
        <v>834</v>
      </c>
      <c r="H226" s="118">
        <v>5.1689999999999996</v>
      </c>
      <c r="J226" s="139">
        <v>2054123.84</v>
      </c>
      <c r="K226" s="118" t="s">
        <v>835</v>
      </c>
      <c r="L226" s="135">
        <v>44847</v>
      </c>
      <c r="M226" s="118" t="s">
        <v>836</v>
      </c>
      <c r="N226" s="118" t="s">
        <v>836</v>
      </c>
      <c r="O226" s="118" t="s">
        <v>837</v>
      </c>
      <c r="P226" s="135">
        <v>45205</v>
      </c>
      <c r="Q226" s="118" t="s">
        <v>838</v>
      </c>
      <c r="R226" s="18" t="s">
        <v>839</v>
      </c>
      <c r="S226" s="79" t="s">
        <v>1253</v>
      </c>
      <c r="T226" s="278" t="s">
        <v>25</v>
      </c>
      <c r="U226" s="66" t="s">
        <v>984</v>
      </c>
      <c r="Z226" s="47"/>
    </row>
    <row r="227" spans="1:28" ht="16.899999999999999" customHeight="1" x14ac:dyDescent="0.25">
      <c r="A227" s="160" t="s">
        <v>1005</v>
      </c>
      <c r="B227" s="72"/>
      <c r="C227" s="160">
        <v>1</v>
      </c>
      <c r="D227" s="106"/>
      <c r="E227" s="72"/>
      <c r="F227" s="108"/>
      <c r="G227" s="73"/>
      <c r="H227" s="110"/>
      <c r="I227" s="74"/>
      <c r="J227" s="159">
        <f>SUM(J226)</f>
        <v>2054123.84</v>
      </c>
      <c r="K227" s="80"/>
      <c r="L227" s="102"/>
      <c r="M227" s="80"/>
      <c r="N227" s="102"/>
      <c r="O227" s="80"/>
      <c r="P227" s="102"/>
      <c r="Q227" s="102"/>
      <c r="R227" s="80"/>
      <c r="S227" s="102"/>
      <c r="T227" s="81"/>
      <c r="U227" s="104"/>
      <c r="Z227" s="47"/>
    </row>
    <row r="228" spans="1:28" ht="16.899999999999999" customHeight="1" x14ac:dyDescent="0.25">
      <c r="A228" s="161"/>
      <c r="B228" s="72"/>
      <c r="C228" s="161"/>
      <c r="D228" s="107"/>
      <c r="E228" s="72"/>
      <c r="F228" s="109"/>
      <c r="G228" s="73"/>
      <c r="H228" s="111"/>
      <c r="I228" s="74"/>
      <c r="J228" s="158"/>
      <c r="K228" s="80"/>
      <c r="L228" s="103"/>
      <c r="M228" s="80"/>
      <c r="N228" s="103"/>
      <c r="O228" s="80"/>
      <c r="P228" s="103"/>
      <c r="Q228" s="103"/>
      <c r="R228" s="80"/>
      <c r="S228" s="103"/>
      <c r="T228" s="81"/>
      <c r="U228" s="105"/>
      <c r="Z228" s="47"/>
    </row>
    <row r="229" spans="1:28" ht="16.899999999999999" customHeight="1" x14ac:dyDescent="0.25">
      <c r="A229" s="1" t="s">
        <v>971</v>
      </c>
      <c r="B229" s="1"/>
      <c r="C229" s="1" t="s">
        <v>959</v>
      </c>
      <c r="D229" s="1" t="s">
        <v>960</v>
      </c>
      <c r="E229" s="1"/>
      <c r="F229" s="1" t="s">
        <v>961</v>
      </c>
      <c r="G229" s="1"/>
      <c r="H229" s="1" t="s">
        <v>962</v>
      </c>
      <c r="I229" s="1"/>
      <c r="J229" s="21" t="s">
        <v>963</v>
      </c>
      <c r="K229" s="1"/>
      <c r="L229" s="1" t="s">
        <v>964</v>
      </c>
      <c r="M229" s="1"/>
      <c r="N229" s="1" t="s">
        <v>965</v>
      </c>
      <c r="O229" s="1"/>
      <c r="P229" s="1" t="s">
        <v>968</v>
      </c>
      <c r="Q229" s="1" t="s">
        <v>967</v>
      </c>
      <c r="R229" s="1"/>
      <c r="S229" s="1" t="s">
        <v>969</v>
      </c>
      <c r="T229" s="2"/>
      <c r="U229" s="6" t="s">
        <v>970</v>
      </c>
      <c r="Z229" s="47"/>
    </row>
    <row r="230" spans="1:28" ht="17.649999999999999" customHeight="1" x14ac:dyDescent="0.25">
      <c r="A230" s="118" t="s">
        <v>840</v>
      </c>
      <c r="C230" s="18" t="s">
        <v>841</v>
      </c>
      <c r="D230" s="112" t="s">
        <v>842</v>
      </c>
      <c r="E230" s="118" t="s">
        <v>843</v>
      </c>
      <c r="F230" s="118" t="s">
        <v>1261</v>
      </c>
      <c r="G230" s="118" t="s">
        <v>844</v>
      </c>
      <c r="H230" s="118">
        <v>5.4298000000000002</v>
      </c>
      <c r="J230" s="143">
        <v>83502.61</v>
      </c>
      <c r="K230" s="48" t="s">
        <v>845</v>
      </c>
      <c r="L230" s="136">
        <v>44831</v>
      </c>
      <c r="M230" s="18" t="s">
        <v>846</v>
      </c>
      <c r="N230" s="17" t="s">
        <v>846</v>
      </c>
      <c r="O230" s="18" t="s">
        <v>847</v>
      </c>
      <c r="P230" s="136">
        <v>44833</v>
      </c>
      <c r="Q230" s="18" t="s">
        <v>848</v>
      </c>
      <c r="S230" s="18" t="s">
        <v>849</v>
      </c>
      <c r="U230" s="66" t="s">
        <v>9</v>
      </c>
      <c r="Z230" s="47"/>
    </row>
    <row r="231" spans="1:28" ht="18" customHeight="1" x14ac:dyDescent="0.25">
      <c r="A231" s="112" t="s">
        <v>850</v>
      </c>
      <c r="C231" s="113" t="s">
        <v>734</v>
      </c>
      <c r="D231" s="112" t="s">
        <v>851</v>
      </c>
      <c r="E231" s="118" t="s">
        <v>852</v>
      </c>
      <c r="F231" s="118" t="s">
        <v>1262</v>
      </c>
      <c r="G231" s="112" t="s">
        <v>853</v>
      </c>
      <c r="H231" s="119">
        <v>5.5979999999999999</v>
      </c>
      <c r="J231" s="144">
        <v>266312.59000000003</v>
      </c>
      <c r="K231" s="49" t="s">
        <v>476</v>
      </c>
      <c r="L231" s="137">
        <v>44638</v>
      </c>
      <c r="M231" s="113" t="s">
        <v>854</v>
      </c>
      <c r="N231" s="16" t="s">
        <v>1254</v>
      </c>
      <c r="O231" s="113" t="s">
        <v>478</v>
      </c>
      <c r="P231" s="137">
        <v>44642</v>
      </c>
      <c r="Q231" s="113" t="s">
        <v>855</v>
      </c>
      <c r="S231" s="113" t="s">
        <v>856</v>
      </c>
      <c r="U231" s="66" t="s">
        <v>25</v>
      </c>
      <c r="AA231" s="51"/>
      <c r="AB231" s="51"/>
    </row>
    <row r="232" spans="1:28" ht="18" customHeight="1" x14ac:dyDescent="0.25">
      <c r="A232" s="112" t="s">
        <v>857</v>
      </c>
      <c r="C232" s="113" t="s">
        <v>858</v>
      </c>
      <c r="D232" s="112" t="s">
        <v>859</v>
      </c>
      <c r="E232" s="118" t="s">
        <v>860</v>
      </c>
      <c r="F232" s="118" t="s">
        <v>1263</v>
      </c>
      <c r="G232" s="112" t="s">
        <v>63</v>
      </c>
      <c r="H232" s="112">
        <v>5.1890000000000001</v>
      </c>
      <c r="J232" s="144">
        <v>483095.9</v>
      </c>
      <c r="K232" s="49" t="s">
        <v>861</v>
      </c>
      <c r="L232" s="137">
        <v>44896</v>
      </c>
      <c r="M232" s="113" t="s">
        <v>862</v>
      </c>
      <c r="N232" s="16" t="s">
        <v>1255</v>
      </c>
      <c r="O232" s="113" t="s">
        <v>863</v>
      </c>
      <c r="P232" s="137">
        <v>44898</v>
      </c>
      <c r="Q232" s="113" t="s">
        <v>864</v>
      </c>
      <c r="S232" s="113" t="s">
        <v>856</v>
      </c>
      <c r="U232" s="66" t="s">
        <v>25</v>
      </c>
      <c r="AA232" s="84"/>
      <c r="AB232" s="51"/>
    </row>
    <row r="233" spans="1:28" ht="18" customHeight="1" x14ac:dyDescent="0.25">
      <c r="A233" s="112" t="s">
        <v>865</v>
      </c>
      <c r="C233" s="113" t="s">
        <v>866</v>
      </c>
      <c r="D233" s="112" t="s">
        <v>867</v>
      </c>
      <c r="E233" s="118" t="s">
        <v>868</v>
      </c>
      <c r="F233" s="118" t="s">
        <v>1095</v>
      </c>
      <c r="G233" s="112" t="s">
        <v>63</v>
      </c>
      <c r="H233" s="112">
        <v>5.1890000000000001</v>
      </c>
      <c r="J233" s="144">
        <v>264639</v>
      </c>
      <c r="K233" s="49" t="s">
        <v>64</v>
      </c>
      <c r="L233" s="137">
        <v>44916</v>
      </c>
      <c r="M233" s="113" t="s">
        <v>869</v>
      </c>
      <c r="N233" s="16" t="s">
        <v>1264</v>
      </c>
      <c r="O233" s="113" t="s">
        <v>66</v>
      </c>
      <c r="P233" s="137">
        <v>44918</v>
      </c>
      <c r="Q233" s="113" t="s">
        <v>870</v>
      </c>
      <c r="S233" s="113" t="s">
        <v>856</v>
      </c>
      <c r="U233" s="66" t="s">
        <v>25</v>
      </c>
      <c r="AA233" s="47"/>
      <c r="AB233" s="51"/>
    </row>
    <row r="234" spans="1:28" ht="18" customHeight="1" x14ac:dyDescent="0.25">
      <c r="A234" s="112" t="s">
        <v>871</v>
      </c>
      <c r="C234" s="113" t="s">
        <v>825</v>
      </c>
      <c r="D234" s="112" t="s">
        <v>872</v>
      </c>
      <c r="E234" s="118" t="s">
        <v>873</v>
      </c>
      <c r="F234" s="118" t="s">
        <v>1265</v>
      </c>
      <c r="G234" s="112" t="s">
        <v>874</v>
      </c>
      <c r="H234" s="112">
        <v>5.0890000000000004</v>
      </c>
      <c r="J234" s="144">
        <v>62085.8</v>
      </c>
      <c r="K234" s="49" t="s">
        <v>476</v>
      </c>
      <c r="L234" s="137">
        <v>44638</v>
      </c>
      <c r="M234" s="113" t="s">
        <v>875</v>
      </c>
      <c r="N234" s="16" t="s">
        <v>1266</v>
      </c>
      <c r="O234" s="113" t="s">
        <v>478</v>
      </c>
      <c r="P234" s="137">
        <v>44642</v>
      </c>
      <c r="Q234" s="113" t="s">
        <v>876</v>
      </c>
      <c r="S234" s="113" t="s">
        <v>856</v>
      </c>
      <c r="U234" s="66" t="s">
        <v>25</v>
      </c>
      <c r="AA234" s="47"/>
      <c r="AB234" s="51"/>
    </row>
    <row r="235" spans="1:28" ht="18" customHeight="1" x14ac:dyDescent="0.25">
      <c r="A235" s="112" t="s">
        <v>877</v>
      </c>
      <c r="C235" s="113" t="s">
        <v>60</v>
      </c>
      <c r="D235" s="112" t="s">
        <v>878</v>
      </c>
      <c r="E235" s="118" t="s">
        <v>879</v>
      </c>
      <c r="F235" s="118" t="s">
        <v>1267</v>
      </c>
      <c r="G235" s="112" t="s">
        <v>880</v>
      </c>
      <c r="H235" s="119">
        <v>5.3609999999999998</v>
      </c>
      <c r="J235" s="144">
        <v>89603.75</v>
      </c>
      <c r="K235" s="49" t="s">
        <v>595</v>
      </c>
      <c r="L235" s="137">
        <v>44727</v>
      </c>
      <c r="M235" s="113" t="s">
        <v>881</v>
      </c>
      <c r="N235" s="16" t="s">
        <v>1268</v>
      </c>
      <c r="O235" s="113" t="s">
        <v>199</v>
      </c>
      <c r="P235" s="137">
        <v>44732</v>
      </c>
      <c r="Q235" s="113" t="s">
        <v>882</v>
      </c>
      <c r="S235" s="113" t="s">
        <v>856</v>
      </c>
      <c r="U235" s="66" t="s">
        <v>25</v>
      </c>
      <c r="AA235" s="47"/>
      <c r="AB235" s="51"/>
    </row>
    <row r="236" spans="1:28" ht="18" customHeight="1" x14ac:dyDescent="0.25">
      <c r="A236" s="112" t="s">
        <v>812</v>
      </c>
      <c r="C236" s="113" t="s">
        <v>60</v>
      </c>
      <c r="D236" s="112" t="s">
        <v>813</v>
      </c>
      <c r="E236" s="118" t="s">
        <v>883</v>
      </c>
      <c r="F236" s="118" t="s">
        <v>1257</v>
      </c>
      <c r="G236" s="112" t="s">
        <v>884</v>
      </c>
      <c r="H236" s="119">
        <v>5.1970000000000001</v>
      </c>
      <c r="J236" s="144">
        <v>15672</v>
      </c>
      <c r="K236" s="49" t="s">
        <v>885</v>
      </c>
      <c r="L236" s="137">
        <v>44735</v>
      </c>
      <c r="M236" s="113" t="s">
        <v>886</v>
      </c>
      <c r="N236" s="16" t="s">
        <v>1250</v>
      </c>
      <c r="O236" s="113" t="s">
        <v>885</v>
      </c>
      <c r="P236" s="137">
        <v>44739</v>
      </c>
      <c r="Q236" s="113" t="s">
        <v>817</v>
      </c>
      <c r="S236" s="113" t="s">
        <v>856</v>
      </c>
      <c r="U236" s="66" t="s">
        <v>25</v>
      </c>
      <c r="AA236" s="47"/>
      <c r="AB236" s="51"/>
    </row>
    <row r="237" spans="1:28" ht="18" customHeight="1" x14ac:dyDescent="0.25">
      <c r="A237" s="112" t="s">
        <v>887</v>
      </c>
      <c r="C237" s="113" t="s">
        <v>60</v>
      </c>
      <c r="D237" s="112" t="s">
        <v>888</v>
      </c>
      <c r="E237" s="118" t="s">
        <v>889</v>
      </c>
      <c r="F237" s="118" t="s">
        <v>1270</v>
      </c>
      <c r="G237" s="112" t="s">
        <v>890</v>
      </c>
      <c r="H237" s="112">
        <v>5.2957000000000001</v>
      </c>
      <c r="J237" s="144">
        <v>31366.43</v>
      </c>
      <c r="K237" s="49" t="s">
        <v>288</v>
      </c>
      <c r="L237" s="137">
        <v>44848</v>
      </c>
      <c r="M237" s="113" t="s">
        <v>891</v>
      </c>
      <c r="N237" s="16" t="s">
        <v>1269</v>
      </c>
      <c r="O237" s="113" t="s">
        <v>892</v>
      </c>
      <c r="P237" s="137">
        <v>44852</v>
      </c>
      <c r="Q237" s="113" t="s">
        <v>199</v>
      </c>
      <c r="S237" s="113" t="s">
        <v>856</v>
      </c>
      <c r="U237" s="66" t="s">
        <v>25</v>
      </c>
      <c r="AA237" s="47"/>
      <c r="AB237" s="51"/>
    </row>
    <row r="238" spans="1:28" ht="18" customHeight="1" x14ac:dyDescent="0.25">
      <c r="A238" s="112" t="s">
        <v>893</v>
      </c>
      <c r="C238" s="113" t="s">
        <v>20</v>
      </c>
      <c r="D238" s="112" t="s">
        <v>894</v>
      </c>
      <c r="E238" s="118" t="s">
        <v>895</v>
      </c>
      <c r="F238" s="118" t="s">
        <v>1271</v>
      </c>
      <c r="G238" s="112" t="s">
        <v>896</v>
      </c>
      <c r="H238" s="112">
        <v>6.0315000000000003</v>
      </c>
      <c r="J238" s="144">
        <v>7632.56</v>
      </c>
      <c r="K238" s="49" t="s">
        <v>85</v>
      </c>
      <c r="L238" s="137">
        <v>44600</v>
      </c>
      <c r="M238" s="113" t="s">
        <v>897</v>
      </c>
      <c r="N238" s="16" t="s">
        <v>1272</v>
      </c>
      <c r="O238" s="113" t="s">
        <v>312</v>
      </c>
      <c r="P238" s="137">
        <v>44602</v>
      </c>
      <c r="Q238" s="113" t="s">
        <v>898</v>
      </c>
      <c r="S238" s="113" t="s">
        <v>856</v>
      </c>
      <c r="U238" s="66" t="s">
        <v>25</v>
      </c>
      <c r="AA238" s="47"/>
      <c r="AB238" s="51"/>
    </row>
    <row r="239" spans="1:28" ht="18" customHeight="1" x14ac:dyDescent="0.25">
      <c r="A239" s="112" t="s">
        <v>899</v>
      </c>
      <c r="C239" s="113" t="s">
        <v>900</v>
      </c>
      <c r="D239" s="112" t="s">
        <v>851</v>
      </c>
      <c r="E239" s="118" t="s">
        <v>901</v>
      </c>
      <c r="F239" s="118" t="s">
        <v>1273</v>
      </c>
      <c r="G239" s="112" t="s">
        <v>902</v>
      </c>
      <c r="H239" s="119">
        <v>5.1980000000000004</v>
      </c>
      <c r="J239" s="144">
        <v>1341146.3700000001</v>
      </c>
      <c r="K239" s="49" t="s">
        <v>903</v>
      </c>
      <c r="L239" s="137">
        <v>44921</v>
      </c>
      <c r="M239" s="113" t="s">
        <v>904</v>
      </c>
      <c r="N239" s="16" t="s">
        <v>1274</v>
      </c>
      <c r="O239" s="113" t="s">
        <v>905</v>
      </c>
      <c r="P239" s="137">
        <v>44923</v>
      </c>
      <c r="Q239" s="113" t="s">
        <v>16</v>
      </c>
      <c r="S239" s="113" t="s">
        <v>856</v>
      </c>
      <c r="U239" s="66" t="s">
        <v>25</v>
      </c>
      <c r="AA239" s="47"/>
      <c r="AB239" s="51"/>
    </row>
    <row r="240" spans="1:28" ht="18" customHeight="1" x14ac:dyDescent="0.25">
      <c r="A240" s="112" t="s">
        <v>899</v>
      </c>
      <c r="C240" s="113" t="s">
        <v>900</v>
      </c>
      <c r="D240" s="112" t="s">
        <v>851</v>
      </c>
      <c r="E240" s="118" t="s">
        <v>906</v>
      </c>
      <c r="F240" s="118" t="s">
        <v>1275</v>
      </c>
      <c r="G240" s="112" t="s">
        <v>902</v>
      </c>
      <c r="H240" s="119">
        <v>5.1980000000000004</v>
      </c>
      <c r="J240" s="144">
        <v>1602575.57</v>
      </c>
      <c r="K240" s="49" t="s">
        <v>903</v>
      </c>
      <c r="L240" s="137">
        <v>44921</v>
      </c>
      <c r="M240" s="113" t="s">
        <v>904</v>
      </c>
      <c r="N240" s="16" t="s">
        <v>1276</v>
      </c>
      <c r="O240" s="113" t="s">
        <v>905</v>
      </c>
      <c r="P240" s="137">
        <v>44923</v>
      </c>
      <c r="Q240" s="113" t="s">
        <v>16</v>
      </c>
      <c r="S240" s="113" t="s">
        <v>856</v>
      </c>
      <c r="U240" s="66" t="s">
        <v>25</v>
      </c>
      <c r="AA240" s="47"/>
      <c r="AB240" s="51"/>
    </row>
    <row r="241" spans="1:28" ht="18" customHeight="1" x14ac:dyDescent="0.25">
      <c r="A241" s="112" t="s">
        <v>907</v>
      </c>
      <c r="C241" s="113" t="s">
        <v>734</v>
      </c>
      <c r="D241" s="112" t="s">
        <v>908</v>
      </c>
      <c r="E241" s="118" t="s">
        <v>909</v>
      </c>
      <c r="F241" s="118" t="s">
        <v>1277</v>
      </c>
      <c r="G241" s="112" t="s">
        <v>910</v>
      </c>
      <c r="H241" s="119">
        <v>5.3579999999999997</v>
      </c>
      <c r="J241" s="144">
        <v>148095.12</v>
      </c>
      <c r="K241" s="49" t="s">
        <v>211</v>
      </c>
      <c r="L241" s="137">
        <v>44768</v>
      </c>
      <c r="M241" s="113" t="s">
        <v>911</v>
      </c>
      <c r="N241" s="16" t="s">
        <v>1278</v>
      </c>
      <c r="O241" s="113" t="s">
        <v>213</v>
      </c>
      <c r="P241" s="137">
        <v>44770</v>
      </c>
      <c r="Q241" s="67">
        <v>44743</v>
      </c>
      <c r="S241" s="113" t="s">
        <v>856</v>
      </c>
      <c r="U241" s="66" t="s">
        <v>9</v>
      </c>
      <c r="AA241" s="47"/>
      <c r="AB241" s="51"/>
    </row>
    <row r="242" spans="1:28" ht="18" customHeight="1" x14ac:dyDescent="0.25">
      <c r="A242" s="112" t="s">
        <v>912</v>
      </c>
      <c r="C242" s="113" t="s">
        <v>734</v>
      </c>
      <c r="D242" s="112" t="s">
        <v>913</v>
      </c>
      <c r="E242" s="118" t="s">
        <v>914</v>
      </c>
      <c r="F242" s="118" t="s">
        <v>1279</v>
      </c>
      <c r="G242" s="112" t="s">
        <v>915</v>
      </c>
      <c r="H242" s="138">
        <v>5.0609999999999999</v>
      </c>
      <c r="J242" s="144">
        <v>468142.5</v>
      </c>
      <c r="K242" s="49" t="s">
        <v>916</v>
      </c>
      <c r="L242" s="137">
        <v>44623</v>
      </c>
      <c r="M242" s="113" t="s">
        <v>917</v>
      </c>
      <c r="N242" s="16" t="s">
        <v>1280</v>
      </c>
      <c r="O242" s="113" t="s">
        <v>918</v>
      </c>
      <c r="P242" s="137">
        <v>44627</v>
      </c>
      <c r="Q242" s="113" t="s">
        <v>919</v>
      </c>
      <c r="S242" s="113" t="s">
        <v>856</v>
      </c>
      <c r="U242" s="66" t="s">
        <v>9</v>
      </c>
      <c r="AA242" s="47"/>
      <c r="AB242" s="51"/>
    </row>
    <row r="243" spans="1:28" ht="18" customHeight="1" x14ac:dyDescent="0.25">
      <c r="A243" s="112" t="s">
        <v>920</v>
      </c>
      <c r="C243" s="113" t="s">
        <v>181</v>
      </c>
      <c r="D243" s="112" t="s">
        <v>872</v>
      </c>
      <c r="E243" s="118" t="s">
        <v>921</v>
      </c>
      <c r="F243" s="118" t="s">
        <v>1281</v>
      </c>
      <c r="G243" s="112" t="s">
        <v>922</v>
      </c>
      <c r="H243" s="112">
        <v>5.5426000000000002</v>
      </c>
      <c r="J243" s="144">
        <v>1635067</v>
      </c>
      <c r="K243" s="49" t="s">
        <v>923</v>
      </c>
      <c r="L243" s="137">
        <v>44580</v>
      </c>
      <c r="M243" s="113" t="s">
        <v>924</v>
      </c>
      <c r="N243" s="16" t="s">
        <v>1282</v>
      </c>
      <c r="O243" s="113" t="s">
        <v>925</v>
      </c>
      <c r="P243" s="137">
        <v>44582</v>
      </c>
      <c r="Q243" s="113" t="s">
        <v>926</v>
      </c>
      <c r="S243" s="113" t="s">
        <v>856</v>
      </c>
      <c r="U243" s="66" t="s">
        <v>25</v>
      </c>
      <c r="AA243" s="47"/>
      <c r="AB243" s="51"/>
    </row>
    <row r="244" spans="1:28" ht="17.25" customHeight="1" x14ac:dyDescent="0.25">
      <c r="A244" s="112" t="s">
        <v>927</v>
      </c>
      <c r="C244" s="113" t="s">
        <v>734</v>
      </c>
      <c r="D244" s="112" t="s">
        <v>851</v>
      </c>
      <c r="E244" s="118" t="s">
        <v>928</v>
      </c>
      <c r="F244" s="118" t="s">
        <v>1283</v>
      </c>
      <c r="G244" s="112" t="s">
        <v>651</v>
      </c>
      <c r="H244" s="112">
        <v>5.1162999999999998</v>
      </c>
      <c r="I244" s="113" t="s">
        <v>929</v>
      </c>
      <c r="J244" s="145">
        <v>887959.44</v>
      </c>
      <c r="K244" s="113" t="s">
        <v>94</v>
      </c>
      <c r="L244" s="137">
        <v>44782</v>
      </c>
      <c r="M244" s="113" t="s">
        <v>930</v>
      </c>
      <c r="N244" s="16" t="s">
        <v>934</v>
      </c>
      <c r="O244" s="113" t="s">
        <v>96</v>
      </c>
      <c r="P244" s="137">
        <v>44784</v>
      </c>
      <c r="Q244" s="67">
        <v>44770</v>
      </c>
      <c r="S244" s="113" t="s">
        <v>856</v>
      </c>
      <c r="U244" s="66" t="s">
        <v>9</v>
      </c>
      <c r="AA244" s="47"/>
      <c r="AB244" s="51"/>
    </row>
    <row r="245" spans="1:28" ht="17.25" customHeight="1" x14ac:dyDescent="0.25">
      <c r="A245" s="118" t="s">
        <v>931</v>
      </c>
      <c r="B245" s="118"/>
      <c r="C245" s="118" t="s">
        <v>2226</v>
      </c>
      <c r="D245" s="113" t="s">
        <v>932</v>
      </c>
      <c r="E245" s="16"/>
      <c r="F245" s="118" t="s">
        <v>1905</v>
      </c>
      <c r="G245" s="118"/>
      <c r="H245" s="10">
        <v>5.3140000000000001</v>
      </c>
      <c r="I245" s="10"/>
      <c r="J245" s="142">
        <v>170042.68</v>
      </c>
      <c r="K245" s="13"/>
      <c r="L245" s="18" t="s">
        <v>933</v>
      </c>
      <c r="M245" s="17"/>
      <c r="N245" s="18" t="s">
        <v>934</v>
      </c>
      <c r="O245" s="17"/>
      <c r="P245" s="18" t="s">
        <v>935</v>
      </c>
      <c r="Q245" s="18" t="s">
        <v>936</v>
      </c>
      <c r="R245" s="17"/>
      <c r="S245" s="18" t="s">
        <v>849</v>
      </c>
      <c r="T245" s="50"/>
      <c r="U245" s="66" t="s">
        <v>25</v>
      </c>
      <c r="AA245" s="47"/>
      <c r="AB245" s="51"/>
    </row>
    <row r="246" spans="1:28" ht="18" customHeight="1" x14ac:dyDescent="0.25">
      <c r="A246" s="112" t="s">
        <v>937</v>
      </c>
      <c r="B246" s="112"/>
      <c r="C246" s="112" t="s">
        <v>181</v>
      </c>
      <c r="D246" s="113" t="s">
        <v>938</v>
      </c>
      <c r="E246" s="16"/>
      <c r="F246" s="118" t="s">
        <v>939</v>
      </c>
      <c r="G246" s="118"/>
      <c r="H246" s="119">
        <v>5.1950000000000003</v>
      </c>
      <c r="I246" s="119"/>
      <c r="J246" s="141">
        <v>5586.7</v>
      </c>
      <c r="K246" s="14"/>
      <c r="L246" s="112" t="s">
        <v>726</v>
      </c>
      <c r="M246" s="112"/>
      <c r="N246" s="112" t="s">
        <v>940</v>
      </c>
      <c r="O246" s="112"/>
      <c r="P246" s="112" t="s">
        <v>941</v>
      </c>
      <c r="Q246" s="112" t="s">
        <v>23</v>
      </c>
      <c r="R246" s="112"/>
      <c r="S246" s="112" t="s">
        <v>856</v>
      </c>
      <c r="T246" s="113"/>
      <c r="U246" s="66" t="s">
        <v>25</v>
      </c>
      <c r="AA246" s="47"/>
      <c r="AB246" s="51"/>
    </row>
    <row r="247" spans="1:28" ht="18" customHeight="1" x14ac:dyDescent="0.25">
      <c r="A247" s="112" t="s">
        <v>942</v>
      </c>
      <c r="B247" s="112"/>
      <c r="C247" s="112" t="s">
        <v>20</v>
      </c>
      <c r="D247" s="112" t="s">
        <v>943</v>
      </c>
      <c r="E247" s="112"/>
      <c r="F247" s="118" t="s">
        <v>1955</v>
      </c>
      <c r="G247" s="118"/>
      <c r="H247" s="119">
        <v>5.3250000000000002</v>
      </c>
      <c r="I247" s="119"/>
      <c r="J247" s="141">
        <v>7526.88</v>
      </c>
      <c r="K247" s="14"/>
      <c r="L247" s="112" t="s">
        <v>944</v>
      </c>
      <c r="M247" s="112"/>
      <c r="N247" s="112" t="s">
        <v>945</v>
      </c>
      <c r="O247" s="112"/>
      <c r="P247" s="112" t="s">
        <v>946</v>
      </c>
      <c r="Q247" s="120">
        <v>44743</v>
      </c>
      <c r="R247" s="121"/>
      <c r="S247" s="112" t="s">
        <v>856</v>
      </c>
      <c r="T247" s="113"/>
      <c r="U247" s="66" t="s">
        <v>25</v>
      </c>
      <c r="Z247" s="65"/>
      <c r="AA247" s="51"/>
      <c r="AB247" s="51"/>
    </row>
    <row r="248" spans="1:28" ht="18" customHeight="1" x14ac:dyDescent="0.25">
      <c r="A248" s="112" t="s">
        <v>947</v>
      </c>
      <c r="B248" s="112"/>
      <c r="C248" s="112" t="s">
        <v>20</v>
      </c>
      <c r="D248" s="112" t="s">
        <v>894</v>
      </c>
      <c r="E248" s="112"/>
      <c r="F248" s="118" t="s">
        <v>1956</v>
      </c>
      <c r="G248" s="118"/>
      <c r="H248" s="119">
        <v>5.5</v>
      </c>
      <c r="I248" s="119"/>
      <c r="J248" s="141">
        <v>14567.02</v>
      </c>
      <c r="K248" s="14"/>
      <c r="L248" s="112" t="s">
        <v>120</v>
      </c>
      <c r="M248" s="112"/>
      <c r="N248" s="112" t="s">
        <v>948</v>
      </c>
      <c r="O248" s="112"/>
      <c r="P248" s="112" t="s">
        <v>122</v>
      </c>
      <c r="Q248" s="112" t="s">
        <v>32</v>
      </c>
      <c r="R248" s="112"/>
      <c r="S248" s="112" t="s">
        <v>856</v>
      </c>
      <c r="T248" s="113"/>
      <c r="U248" s="66" t="s">
        <v>25</v>
      </c>
      <c r="Z248" s="65"/>
    </row>
    <row r="249" spans="1:28" ht="18" customHeight="1" x14ac:dyDescent="0.25">
      <c r="A249" s="112" t="s">
        <v>949</v>
      </c>
      <c r="B249" s="112"/>
      <c r="C249" s="112" t="s">
        <v>11</v>
      </c>
      <c r="D249" s="112" t="s">
        <v>950</v>
      </c>
      <c r="E249" s="112"/>
      <c r="F249" s="118" t="s">
        <v>951</v>
      </c>
      <c r="G249" s="118"/>
      <c r="H249" s="119">
        <v>5.3250000000000002</v>
      </c>
      <c r="I249" s="119"/>
      <c r="J249" s="141">
        <v>68586</v>
      </c>
      <c r="K249" s="14"/>
      <c r="L249" s="112" t="s">
        <v>944</v>
      </c>
      <c r="M249" s="112"/>
      <c r="N249" s="112" t="s">
        <v>952</v>
      </c>
      <c r="O249" s="112"/>
      <c r="P249" s="112" t="s">
        <v>946</v>
      </c>
      <c r="Q249" s="112" t="s">
        <v>953</v>
      </c>
      <c r="R249" s="112"/>
      <c r="S249" s="112" t="s">
        <v>856</v>
      </c>
      <c r="T249" s="113"/>
      <c r="U249" s="66" t="s">
        <v>25</v>
      </c>
      <c r="Z249" s="65"/>
    </row>
    <row r="250" spans="1:28" ht="17.25" customHeight="1" x14ac:dyDescent="0.25">
      <c r="A250" s="114" t="s">
        <v>954</v>
      </c>
      <c r="B250" s="114"/>
      <c r="C250" s="114" t="s">
        <v>60</v>
      </c>
      <c r="D250" s="114" t="s">
        <v>955</v>
      </c>
      <c r="E250" s="114"/>
      <c r="F250" s="115" t="s">
        <v>956</v>
      </c>
      <c r="G250" s="115"/>
      <c r="H250" s="116">
        <v>6.1284999999999998</v>
      </c>
      <c r="I250" s="116"/>
      <c r="J250" s="146">
        <v>6159.14</v>
      </c>
      <c r="K250" s="55"/>
      <c r="L250" s="114" t="s">
        <v>83</v>
      </c>
      <c r="M250" s="114"/>
      <c r="N250" s="114" t="s">
        <v>957</v>
      </c>
      <c r="O250" s="114"/>
      <c r="P250" s="114" t="s">
        <v>309</v>
      </c>
      <c r="Q250" s="114" t="s">
        <v>958</v>
      </c>
      <c r="R250" s="114"/>
      <c r="S250" s="114" t="s">
        <v>856</v>
      </c>
      <c r="T250" s="117"/>
      <c r="U250" s="82" t="s">
        <v>25</v>
      </c>
      <c r="Z250" s="65"/>
      <c r="AA250" s="51"/>
    </row>
    <row r="251" spans="1:28" ht="15" customHeight="1" x14ac:dyDescent="0.25">
      <c r="A251" s="160" t="s">
        <v>1005</v>
      </c>
      <c r="B251" s="72"/>
      <c r="C251" s="160">
        <v>21</v>
      </c>
      <c r="D251" s="106"/>
      <c r="E251" s="72"/>
      <c r="F251" s="108"/>
      <c r="G251" s="73"/>
      <c r="H251" s="110"/>
      <c r="I251" s="74"/>
      <c r="J251" s="159">
        <f>SUM(J230:J250)</f>
        <v>7659365.0599999996</v>
      </c>
      <c r="K251" s="80"/>
      <c r="L251" s="102"/>
      <c r="M251" s="80"/>
      <c r="N251" s="102"/>
      <c r="O251" s="80"/>
      <c r="P251" s="102"/>
      <c r="Q251" s="102"/>
      <c r="R251" s="80"/>
      <c r="S251" s="102"/>
      <c r="T251" s="81"/>
      <c r="U251" s="104"/>
      <c r="Z251" s="47"/>
      <c r="AA251" s="51"/>
    </row>
    <row r="252" spans="1:28" ht="15" customHeight="1" x14ac:dyDescent="0.25">
      <c r="A252" s="161"/>
      <c r="B252" s="72"/>
      <c r="C252" s="161"/>
      <c r="D252" s="107"/>
      <c r="E252" s="72"/>
      <c r="F252" s="109"/>
      <c r="G252" s="73"/>
      <c r="H252" s="111"/>
      <c r="I252" s="74"/>
      <c r="J252" s="158"/>
      <c r="K252" s="80"/>
      <c r="L252" s="103"/>
      <c r="M252" s="80"/>
      <c r="N252" s="103"/>
      <c r="O252" s="80"/>
      <c r="P252" s="103"/>
      <c r="Q252" s="103"/>
      <c r="R252" s="80"/>
      <c r="S252" s="103"/>
      <c r="T252" s="81"/>
      <c r="U252" s="105"/>
      <c r="AA252" s="51"/>
    </row>
    <row r="253" spans="1:28" x14ac:dyDescent="0.25">
      <c r="AA253" s="84"/>
    </row>
    <row r="254" spans="1:28" ht="15" customHeight="1" x14ac:dyDescent="0.25">
      <c r="A254" s="94" t="s">
        <v>1006</v>
      </c>
      <c r="B254" s="94"/>
      <c r="C254" s="94">
        <f>C251+C227+C223+C216</f>
        <v>240</v>
      </c>
      <c r="D254" s="94"/>
      <c r="E254" s="94"/>
      <c r="F254" s="94"/>
      <c r="G254" s="94"/>
      <c r="H254" s="94"/>
      <c r="I254" s="94"/>
      <c r="J254" s="147">
        <f>J251+J227+J223+J216</f>
        <v>18909199.719999999</v>
      </c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AA254" s="47"/>
    </row>
    <row r="255" spans="1:28" x14ac:dyDescent="0.25">
      <c r="AA255" s="47"/>
    </row>
    <row r="256" spans="1:28" x14ac:dyDescent="0.25">
      <c r="AA256" s="47"/>
    </row>
    <row r="257" spans="27:27" x14ac:dyDescent="0.25">
      <c r="AA257" s="47"/>
    </row>
    <row r="258" spans="27:27" x14ac:dyDescent="0.25">
      <c r="AA258" s="47"/>
    </row>
    <row r="259" spans="27:27" x14ac:dyDescent="0.25">
      <c r="AA259" s="47"/>
    </row>
    <row r="260" spans="27:27" x14ac:dyDescent="0.25">
      <c r="AA260" s="47"/>
    </row>
    <row r="261" spans="27:27" x14ac:dyDescent="0.25">
      <c r="AA261" s="47"/>
    </row>
    <row r="262" spans="27:27" x14ac:dyDescent="0.25">
      <c r="AA262" s="47"/>
    </row>
    <row r="263" spans="27:27" x14ac:dyDescent="0.25">
      <c r="AA263" s="47"/>
    </row>
    <row r="264" spans="27:27" ht="15" customHeight="1" x14ac:dyDescent="0.25">
      <c r="AA264" s="47"/>
    </row>
    <row r="265" spans="27:27" ht="15" customHeight="1" x14ac:dyDescent="0.25">
      <c r="AA265" s="47"/>
    </row>
    <row r="266" spans="27:27" x14ac:dyDescent="0.25">
      <c r="AA266" s="47"/>
    </row>
    <row r="267" spans="27:27" ht="15" customHeight="1" x14ac:dyDescent="0.25">
      <c r="AA267" s="47"/>
    </row>
    <row r="268" spans="27:27" x14ac:dyDescent="0.25">
      <c r="AA268" s="51"/>
    </row>
  </sheetData>
  <autoFilter ref="A1:U252" xr:uid="{00000000-0001-0000-0000-000000000000}"/>
  <mergeCells count="21">
    <mergeCell ref="L216:L217"/>
    <mergeCell ref="N216:N217"/>
    <mergeCell ref="Q216:Q217"/>
    <mergeCell ref="P216:P217"/>
    <mergeCell ref="S216:S217"/>
    <mergeCell ref="A223:A224"/>
    <mergeCell ref="U216:U217"/>
    <mergeCell ref="F216:F217"/>
    <mergeCell ref="H216:H217"/>
    <mergeCell ref="J216:J217"/>
    <mergeCell ref="A216:A217"/>
    <mergeCell ref="C216:C217"/>
    <mergeCell ref="D216:D217"/>
    <mergeCell ref="J251:J252"/>
    <mergeCell ref="A251:A252"/>
    <mergeCell ref="C251:C252"/>
    <mergeCell ref="A227:A228"/>
    <mergeCell ref="C227:C228"/>
    <mergeCell ref="J223:J224"/>
    <mergeCell ref="J227:J228"/>
    <mergeCell ref="C223:C2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FD20-5F1B-452C-86AA-6E3C7A0CBA3C}">
  <dimension ref="A1:K216"/>
  <sheetViews>
    <sheetView topLeftCell="A208" workbookViewId="0">
      <selection activeCell="F211" sqref="F211"/>
    </sheetView>
  </sheetViews>
  <sheetFormatPr defaultColWidth="11.85546875" defaultRowHeight="30.75" customHeight="1" x14ac:dyDescent="0.25"/>
  <cols>
    <col min="1" max="1" width="17.28515625" style="53" bestFit="1" customWidth="1"/>
    <col min="2" max="2" width="11.85546875" style="53"/>
    <col min="3" max="3" width="25.28515625" style="53" customWidth="1"/>
    <col min="4" max="4" width="21.5703125" style="53" customWidth="1"/>
    <col min="5" max="5" width="11.85546875" style="53"/>
    <col min="6" max="6" width="11.85546875" style="57"/>
    <col min="7" max="9" width="11.85546875" style="53"/>
    <col min="10" max="10" width="15.7109375" style="53" bestFit="1" customWidth="1"/>
    <col min="11" max="11" width="17.140625" style="53" customWidth="1"/>
    <col min="12" max="16384" width="11.85546875" style="53"/>
  </cols>
  <sheetData>
    <row r="1" spans="1:11" ht="30.75" customHeight="1" x14ac:dyDescent="0.25">
      <c r="A1" s="61" t="s">
        <v>974</v>
      </c>
      <c r="B1" s="61" t="s">
        <v>959</v>
      </c>
      <c r="C1" s="61" t="s">
        <v>960</v>
      </c>
      <c r="D1" s="61" t="s">
        <v>961</v>
      </c>
      <c r="E1" s="61" t="s">
        <v>962</v>
      </c>
      <c r="F1" s="62" t="s">
        <v>963</v>
      </c>
      <c r="G1" s="61" t="s">
        <v>964</v>
      </c>
      <c r="H1" s="61" t="s">
        <v>965</v>
      </c>
      <c r="I1" s="61" t="s">
        <v>968</v>
      </c>
      <c r="J1" s="63" t="s">
        <v>969</v>
      </c>
      <c r="K1" s="64" t="s">
        <v>970</v>
      </c>
    </row>
    <row r="2" spans="1:11" ht="30.75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46">
        <v>5.1859999999999999</v>
      </c>
      <c r="F2" s="19">
        <v>2395.9299999999998</v>
      </c>
      <c r="G2" s="9" t="s">
        <v>4</v>
      </c>
      <c r="H2" s="9" t="s">
        <v>5</v>
      </c>
      <c r="I2" s="9" t="s">
        <v>6</v>
      </c>
      <c r="J2" s="9" t="s">
        <v>8</v>
      </c>
      <c r="K2" s="40" t="s">
        <v>9</v>
      </c>
    </row>
    <row r="3" spans="1:11" ht="30.75" customHeight="1" x14ac:dyDescent="0.25">
      <c r="A3" s="9" t="s">
        <v>10</v>
      </c>
      <c r="B3" s="9" t="s">
        <v>11</v>
      </c>
      <c r="C3" s="9" t="s">
        <v>12</v>
      </c>
      <c r="D3" s="9" t="s">
        <v>13</v>
      </c>
      <c r="E3" s="46">
        <v>5.2069999999999999</v>
      </c>
      <c r="F3" s="19">
        <v>6560.82</v>
      </c>
      <c r="G3" s="9" t="s">
        <v>14</v>
      </c>
      <c r="H3" s="9" t="s">
        <v>15</v>
      </c>
      <c r="I3" s="9" t="s">
        <v>16</v>
      </c>
      <c r="J3" s="9" t="s">
        <v>18</v>
      </c>
      <c r="K3" s="4" t="s">
        <v>9</v>
      </c>
    </row>
    <row r="4" spans="1:11" ht="30.75" customHeight="1" x14ac:dyDescent="0.25">
      <c r="A4" s="9" t="s">
        <v>19</v>
      </c>
      <c r="B4" s="9" t="s">
        <v>20</v>
      </c>
      <c r="C4" s="9" t="s">
        <v>21</v>
      </c>
      <c r="D4" s="9" t="s">
        <v>22</v>
      </c>
      <c r="E4" s="46">
        <v>5.4249999999999998</v>
      </c>
      <c r="F4" s="19">
        <v>3933.12</v>
      </c>
      <c r="G4" s="9" t="s">
        <v>23</v>
      </c>
      <c r="H4" s="9" t="s">
        <v>24</v>
      </c>
      <c r="I4" s="9" t="s">
        <v>23</v>
      </c>
      <c r="J4" s="9" t="s">
        <v>18</v>
      </c>
      <c r="K4" s="4" t="s">
        <v>25</v>
      </c>
    </row>
    <row r="5" spans="1:11" ht="30.75" customHeight="1" x14ac:dyDescent="0.25">
      <c r="A5" s="9" t="s">
        <v>26</v>
      </c>
      <c r="B5" s="9" t="s">
        <v>27</v>
      </c>
      <c r="C5" s="9" t="s">
        <v>28</v>
      </c>
      <c r="D5" s="9" t="s">
        <v>29</v>
      </c>
      <c r="E5" s="46">
        <v>5.516</v>
      </c>
      <c r="F5" s="19">
        <v>3033.8</v>
      </c>
      <c r="G5" s="9" t="s">
        <v>30</v>
      </c>
      <c r="H5" s="9" t="s">
        <v>31</v>
      </c>
      <c r="I5" s="9" t="s">
        <v>32</v>
      </c>
      <c r="J5" s="9" t="s">
        <v>18</v>
      </c>
      <c r="K5" s="4" t="s">
        <v>9</v>
      </c>
    </row>
    <row r="6" spans="1:11" ht="30.75" customHeight="1" x14ac:dyDescent="0.25">
      <c r="A6" s="9" t="s">
        <v>33</v>
      </c>
      <c r="B6" s="9" t="s">
        <v>20</v>
      </c>
      <c r="C6" s="9" t="s">
        <v>2253</v>
      </c>
      <c r="D6" s="9" t="s">
        <v>35</v>
      </c>
      <c r="E6" s="46">
        <v>5.2489999999999997</v>
      </c>
      <c r="F6" s="19">
        <v>3096.91</v>
      </c>
      <c r="G6" s="9" t="s">
        <v>36</v>
      </c>
      <c r="H6" s="9" t="s">
        <v>37</v>
      </c>
      <c r="I6" s="9" t="s">
        <v>38</v>
      </c>
      <c r="J6" s="9" t="s">
        <v>18</v>
      </c>
      <c r="K6" s="4" t="s">
        <v>25</v>
      </c>
    </row>
    <row r="7" spans="1:11" ht="30.75" customHeight="1" x14ac:dyDescent="0.25">
      <c r="A7" s="9" t="s">
        <v>39</v>
      </c>
      <c r="B7" s="9" t="s">
        <v>40</v>
      </c>
      <c r="C7" s="9" t="s">
        <v>41</v>
      </c>
      <c r="D7" s="9" t="s">
        <v>42</v>
      </c>
      <c r="E7" s="46">
        <v>5.258</v>
      </c>
      <c r="F7" s="19">
        <v>2287.23</v>
      </c>
      <c r="G7" s="9" t="s">
        <v>43</v>
      </c>
      <c r="H7" s="9" t="s">
        <v>44</v>
      </c>
      <c r="I7" s="9" t="s">
        <v>45</v>
      </c>
      <c r="J7" s="9" t="s">
        <v>18</v>
      </c>
      <c r="K7" s="4" t="s">
        <v>25</v>
      </c>
    </row>
    <row r="8" spans="1:11" ht="30.75" customHeight="1" x14ac:dyDescent="0.25">
      <c r="A8" s="9" t="s">
        <v>46</v>
      </c>
      <c r="B8" s="9" t="s">
        <v>47</v>
      </c>
      <c r="C8" s="9" t="s">
        <v>48</v>
      </c>
      <c r="D8" s="9" t="s">
        <v>49</v>
      </c>
      <c r="E8" s="46">
        <v>5.657</v>
      </c>
      <c r="F8" s="19">
        <v>6109.56</v>
      </c>
      <c r="G8" s="9" t="s">
        <v>50</v>
      </c>
      <c r="H8" s="9" t="s">
        <v>51</v>
      </c>
      <c r="I8" s="9" t="s">
        <v>52</v>
      </c>
      <c r="J8" s="9" t="s">
        <v>18</v>
      </c>
      <c r="K8" s="4" t="s">
        <v>9</v>
      </c>
    </row>
    <row r="9" spans="1:11" ht="30.75" customHeight="1" x14ac:dyDescent="0.25">
      <c r="A9" s="9" t="s">
        <v>53</v>
      </c>
      <c r="B9" s="9" t="s">
        <v>20</v>
      </c>
      <c r="C9" s="9" t="s">
        <v>54</v>
      </c>
      <c r="D9" s="9" t="s">
        <v>55</v>
      </c>
      <c r="E9" s="46">
        <v>4.6779999999999999</v>
      </c>
      <c r="F9" s="19">
        <v>7882.43</v>
      </c>
      <c r="G9" s="9" t="s">
        <v>56</v>
      </c>
      <c r="H9" s="9" t="s">
        <v>57</v>
      </c>
      <c r="I9" s="9" t="s">
        <v>58</v>
      </c>
      <c r="J9" s="9" t="s">
        <v>18</v>
      </c>
      <c r="K9" s="4" t="s">
        <v>9</v>
      </c>
    </row>
    <row r="10" spans="1:11" ht="30.75" customHeight="1" x14ac:dyDescent="0.25">
      <c r="A10" s="9" t="s">
        <v>59</v>
      </c>
      <c r="B10" s="9" t="s">
        <v>60</v>
      </c>
      <c r="C10" s="9" t="s">
        <v>61</v>
      </c>
      <c r="D10" s="9" t="s">
        <v>62</v>
      </c>
      <c r="E10" s="46">
        <v>5.1890000000000001</v>
      </c>
      <c r="F10" s="19">
        <v>4841.33</v>
      </c>
      <c r="G10" s="9" t="s">
        <v>64</v>
      </c>
      <c r="H10" s="9" t="s">
        <v>65</v>
      </c>
      <c r="I10" s="9" t="s">
        <v>66</v>
      </c>
      <c r="J10" s="9" t="s">
        <v>18</v>
      </c>
      <c r="K10" s="4" t="s">
        <v>25</v>
      </c>
    </row>
    <row r="11" spans="1:11" ht="30.75" customHeight="1" x14ac:dyDescent="0.25">
      <c r="A11" s="9" t="s">
        <v>67</v>
      </c>
      <c r="B11" s="9" t="s">
        <v>60</v>
      </c>
      <c r="C11" s="9" t="s">
        <v>2252</v>
      </c>
      <c r="D11" s="9" t="s">
        <v>69</v>
      </c>
      <c r="E11" s="46">
        <v>5.1890000000000001</v>
      </c>
      <c r="F11" s="19">
        <v>13128.17</v>
      </c>
      <c r="G11" s="9" t="s">
        <v>64</v>
      </c>
      <c r="H11" s="9" t="s">
        <v>70</v>
      </c>
      <c r="I11" s="9" t="s">
        <v>66</v>
      </c>
      <c r="J11" s="9" t="s">
        <v>18</v>
      </c>
      <c r="K11" s="4" t="s">
        <v>25</v>
      </c>
    </row>
    <row r="12" spans="1:11" ht="30.75" customHeight="1" x14ac:dyDescent="0.25">
      <c r="A12" s="9" t="s">
        <v>71</v>
      </c>
      <c r="B12" s="9" t="s">
        <v>60</v>
      </c>
      <c r="C12" s="9" t="s">
        <v>2251</v>
      </c>
      <c r="D12" s="9" t="s">
        <v>73</v>
      </c>
      <c r="E12" s="46">
        <v>5.6755000000000004</v>
      </c>
      <c r="F12" s="19">
        <v>4540.3999999999996</v>
      </c>
      <c r="G12" s="9" t="s">
        <v>74</v>
      </c>
      <c r="H12" s="9" t="s">
        <v>75</v>
      </c>
      <c r="I12" s="9" t="s">
        <v>76</v>
      </c>
      <c r="J12" s="9" t="s">
        <v>18</v>
      </c>
      <c r="K12" s="4" t="s">
        <v>25</v>
      </c>
    </row>
    <row r="13" spans="1:11" ht="30.75" customHeight="1" x14ac:dyDescent="0.25">
      <c r="A13" s="9" t="s">
        <v>77</v>
      </c>
      <c r="B13" s="9" t="s">
        <v>60</v>
      </c>
      <c r="C13" s="9" t="s">
        <v>68</v>
      </c>
      <c r="D13" s="9" t="s">
        <v>78</v>
      </c>
      <c r="E13" s="46">
        <v>5.6755000000000004</v>
      </c>
      <c r="F13" s="19">
        <v>18956.169999999998</v>
      </c>
      <c r="G13" s="9" t="s">
        <v>74</v>
      </c>
      <c r="H13" s="9" t="s">
        <v>79</v>
      </c>
      <c r="I13" s="9" t="s">
        <v>76</v>
      </c>
      <c r="J13" s="9" t="s">
        <v>18</v>
      </c>
      <c r="K13" s="4" t="s">
        <v>25</v>
      </c>
    </row>
    <row r="14" spans="1:11" ht="30.75" customHeight="1" x14ac:dyDescent="0.25">
      <c r="A14" s="9" t="s">
        <v>80</v>
      </c>
      <c r="B14" s="9" t="s">
        <v>60</v>
      </c>
      <c r="C14" s="9" t="s">
        <v>81</v>
      </c>
      <c r="D14" s="9" t="s">
        <v>82</v>
      </c>
      <c r="E14" s="46">
        <v>5.32</v>
      </c>
      <c r="F14" s="19">
        <v>27914.04</v>
      </c>
      <c r="G14" s="9" t="s">
        <v>83</v>
      </c>
      <c r="H14" s="9" t="s">
        <v>84</v>
      </c>
      <c r="I14" s="9" t="s">
        <v>85</v>
      </c>
      <c r="J14" s="9" t="s">
        <v>18</v>
      </c>
      <c r="K14" s="4" t="s">
        <v>25</v>
      </c>
    </row>
    <row r="15" spans="1:11" ht="30.75" customHeight="1" x14ac:dyDescent="0.25">
      <c r="A15" s="9" t="s">
        <v>86</v>
      </c>
      <c r="B15" s="9" t="s">
        <v>20</v>
      </c>
      <c r="C15" s="9" t="s">
        <v>2259</v>
      </c>
      <c r="D15" s="9" t="s">
        <v>88</v>
      </c>
      <c r="E15" s="46">
        <v>5.36</v>
      </c>
      <c r="F15" s="19">
        <v>5360</v>
      </c>
      <c r="G15" s="9" t="s">
        <v>89</v>
      </c>
      <c r="H15" s="9" t="s">
        <v>90</v>
      </c>
      <c r="I15" s="9" t="s">
        <v>89</v>
      </c>
      <c r="J15" s="9" t="s">
        <v>18</v>
      </c>
      <c r="K15" s="4" t="s">
        <v>25</v>
      </c>
    </row>
    <row r="16" spans="1:11" ht="30.75" customHeight="1" x14ac:dyDescent="0.25">
      <c r="A16" s="9" t="s">
        <v>91</v>
      </c>
      <c r="B16" s="9" t="s">
        <v>20</v>
      </c>
      <c r="C16" s="9" t="s">
        <v>92</v>
      </c>
      <c r="D16" s="9" t="s">
        <v>93</v>
      </c>
      <c r="E16" s="46">
        <v>5.1239999999999997</v>
      </c>
      <c r="F16" s="19">
        <v>3586.8</v>
      </c>
      <c r="G16" s="9" t="s">
        <v>94</v>
      </c>
      <c r="H16" s="9" t="s">
        <v>95</v>
      </c>
      <c r="I16" s="9" t="s">
        <v>96</v>
      </c>
      <c r="J16" s="9" t="s">
        <v>18</v>
      </c>
      <c r="K16" s="4" t="s">
        <v>25</v>
      </c>
    </row>
    <row r="17" spans="1:11" ht="30.75" customHeight="1" x14ac:dyDescent="0.25">
      <c r="A17" s="9" t="s">
        <v>97</v>
      </c>
      <c r="B17" s="9" t="s">
        <v>98</v>
      </c>
      <c r="C17" s="9" t="s">
        <v>99</v>
      </c>
      <c r="D17" s="9" t="s">
        <v>100</v>
      </c>
      <c r="E17" s="46">
        <v>5.3455000000000004</v>
      </c>
      <c r="F17" s="19">
        <v>8018.25</v>
      </c>
      <c r="G17" s="9" t="s">
        <v>101</v>
      </c>
      <c r="H17" s="9" t="s">
        <v>102</v>
      </c>
      <c r="I17" s="9" t="s">
        <v>103</v>
      </c>
      <c r="J17" s="9" t="s">
        <v>18</v>
      </c>
      <c r="K17" s="4" t="s">
        <v>25</v>
      </c>
    </row>
    <row r="18" spans="1:11" ht="30.75" customHeight="1" x14ac:dyDescent="0.25">
      <c r="A18" s="9" t="s">
        <v>104</v>
      </c>
      <c r="B18" s="9" t="s">
        <v>60</v>
      </c>
      <c r="C18" s="9" t="s">
        <v>2255</v>
      </c>
      <c r="D18" s="9" t="s">
        <v>106</v>
      </c>
      <c r="E18" s="46">
        <v>6.016</v>
      </c>
      <c r="F18" s="19">
        <v>4211.2</v>
      </c>
      <c r="G18" s="9" t="s">
        <v>14</v>
      </c>
      <c r="H18" s="9" t="s">
        <v>107</v>
      </c>
      <c r="I18" s="9" t="s">
        <v>16</v>
      </c>
      <c r="J18" s="9" t="s">
        <v>18</v>
      </c>
      <c r="K18" s="4" t="s">
        <v>25</v>
      </c>
    </row>
    <row r="19" spans="1:11" ht="30.75" customHeight="1" x14ac:dyDescent="0.25">
      <c r="A19" s="9" t="s">
        <v>108</v>
      </c>
      <c r="B19" s="9" t="s">
        <v>60</v>
      </c>
      <c r="C19" s="9" t="s">
        <v>2257</v>
      </c>
      <c r="D19" s="9" t="s">
        <v>110</v>
      </c>
      <c r="E19" s="46">
        <v>5.4180000000000001</v>
      </c>
      <c r="F19" s="19">
        <v>88367.58</v>
      </c>
      <c r="G19" s="9" t="s">
        <v>111</v>
      </c>
      <c r="H19" s="9" t="s">
        <v>112</v>
      </c>
      <c r="I19" s="9" t="s">
        <v>113</v>
      </c>
      <c r="J19" s="9" t="s">
        <v>18</v>
      </c>
      <c r="K19" s="4" t="s">
        <v>25</v>
      </c>
    </row>
    <row r="20" spans="1:11" ht="30.75" customHeight="1" x14ac:dyDescent="0.25">
      <c r="A20" s="9" t="s">
        <v>114</v>
      </c>
      <c r="B20" s="9" t="s">
        <v>60</v>
      </c>
      <c r="C20" s="9" t="s">
        <v>87</v>
      </c>
      <c r="D20" s="9" t="s">
        <v>115</v>
      </c>
      <c r="E20" s="46">
        <v>5.1890000000000001</v>
      </c>
      <c r="F20" s="19">
        <v>42004.95</v>
      </c>
      <c r="G20" s="9" t="s">
        <v>111</v>
      </c>
      <c r="H20" s="9" t="s">
        <v>116</v>
      </c>
      <c r="I20" s="9" t="s">
        <v>113</v>
      </c>
      <c r="J20" s="9" t="s">
        <v>18</v>
      </c>
      <c r="K20" s="4" t="s">
        <v>25</v>
      </c>
    </row>
    <row r="21" spans="1:11" ht="30.75" customHeight="1" x14ac:dyDescent="0.25">
      <c r="A21" s="9" t="s">
        <v>117</v>
      </c>
      <c r="B21" s="9" t="s">
        <v>60</v>
      </c>
      <c r="C21" s="9" t="s">
        <v>2256</v>
      </c>
      <c r="D21" s="9" t="s">
        <v>119</v>
      </c>
      <c r="E21" s="46">
        <v>5.3440000000000003</v>
      </c>
      <c r="F21" s="19">
        <v>17902.400000000001</v>
      </c>
      <c r="G21" s="9" t="s">
        <v>120</v>
      </c>
      <c r="H21" s="9" t="s">
        <v>121</v>
      </c>
      <c r="I21" s="9" t="s">
        <v>122</v>
      </c>
      <c r="J21" s="9" t="s">
        <v>18</v>
      </c>
      <c r="K21" s="4" t="s">
        <v>25</v>
      </c>
    </row>
    <row r="22" spans="1:11" ht="30.75" customHeight="1" x14ac:dyDescent="0.25">
      <c r="A22" s="9" t="s">
        <v>123</v>
      </c>
      <c r="B22" s="9" t="s">
        <v>60</v>
      </c>
      <c r="C22" s="9" t="s">
        <v>2254</v>
      </c>
      <c r="D22" s="9" t="s">
        <v>125</v>
      </c>
      <c r="E22" s="46">
        <v>5.1364999999999998</v>
      </c>
      <c r="F22" s="19">
        <v>7447.92</v>
      </c>
      <c r="G22" s="9" t="s">
        <v>126</v>
      </c>
      <c r="H22" s="9" t="s">
        <v>127</v>
      </c>
      <c r="I22" s="9" t="s">
        <v>128</v>
      </c>
      <c r="J22" s="9" t="s">
        <v>18</v>
      </c>
      <c r="K22" s="4" t="s">
        <v>25</v>
      </c>
    </row>
    <row r="23" spans="1:11" ht="30.75" customHeight="1" x14ac:dyDescent="0.25">
      <c r="A23" s="9" t="s">
        <v>129</v>
      </c>
      <c r="B23" s="9" t="s">
        <v>60</v>
      </c>
      <c r="C23" s="9" t="s">
        <v>130</v>
      </c>
      <c r="D23" s="9" t="s">
        <v>131</v>
      </c>
      <c r="E23" s="46">
        <v>5.31</v>
      </c>
      <c r="F23" s="19">
        <v>15160.05</v>
      </c>
      <c r="G23" s="9" t="s">
        <v>120</v>
      </c>
      <c r="H23" s="9" t="s">
        <v>132</v>
      </c>
      <c r="I23" s="9" t="s">
        <v>122</v>
      </c>
      <c r="J23" s="9" t="s">
        <v>18</v>
      </c>
      <c r="K23" s="4" t="s">
        <v>25</v>
      </c>
    </row>
    <row r="24" spans="1:11" ht="30.75" customHeight="1" x14ac:dyDescent="0.25">
      <c r="A24" s="9" t="s">
        <v>133</v>
      </c>
      <c r="B24" s="9" t="s">
        <v>60</v>
      </c>
      <c r="C24" s="9" t="s">
        <v>68</v>
      </c>
      <c r="D24" s="9" t="s">
        <v>134</v>
      </c>
      <c r="E24" s="46">
        <v>5.2685000000000004</v>
      </c>
      <c r="F24" s="19">
        <v>9694.0400000000009</v>
      </c>
      <c r="G24" s="9" t="s">
        <v>135</v>
      </c>
      <c r="H24" s="9" t="s">
        <v>136</v>
      </c>
      <c r="I24" s="9" t="s">
        <v>137</v>
      </c>
      <c r="J24" s="9" t="s">
        <v>18</v>
      </c>
      <c r="K24" s="4" t="s">
        <v>25</v>
      </c>
    </row>
    <row r="25" spans="1:11" ht="30.75" customHeight="1" x14ac:dyDescent="0.25">
      <c r="A25" s="9" t="s">
        <v>138</v>
      </c>
      <c r="B25" s="9" t="s">
        <v>60</v>
      </c>
      <c r="C25" s="9" t="s">
        <v>139</v>
      </c>
      <c r="D25" s="9" t="s">
        <v>140</v>
      </c>
      <c r="E25" s="46">
        <v>5.2685000000000004</v>
      </c>
      <c r="F25" s="19">
        <v>23866.3</v>
      </c>
      <c r="G25" s="9" t="s">
        <v>135</v>
      </c>
      <c r="H25" s="9" t="s">
        <v>141</v>
      </c>
      <c r="I25" s="9" t="s">
        <v>137</v>
      </c>
      <c r="J25" s="9" t="s">
        <v>18</v>
      </c>
      <c r="K25" s="4" t="s">
        <v>25</v>
      </c>
    </row>
    <row r="26" spans="1:11" ht="30.75" customHeight="1" x14ac:dyDescent="0.25">
      <c r="A26" s="9" t="s">
        <v>142</v>
      </c>
      <c r="B26" s="9" t="s">
        <v>60</v>
      </c>
      <c r="C26" s="9" t="s">
        <v>143</v>
      </c>
      <c r="D26" s="9" t="s">
        <v>144</v>
      </c>
      <c r="E26" s="46">
        <v>5.2685000000000004</v>
      </c>
      <c r="F26" s="19">
        <v>8334.76</v>
      </c>
      <c r="G26" s="9" t="s">
        <v>135</v>
      </c>
      <c r="H26" s="9" t="s">
        <v>145</v>
      </c>
      <c r="I26" s="9" t="s">
        <v>137</v>
      </c>
      <c r="J26" s="9" t="s">
        <v>18</v>
      </c>
      <c r="K26" s="4" t="s">
        <v>25</v>
      </c>
    </row>
    <row r="27" spans="1:11" ht="30.75" customHeight="1" x14ac:dyDescent="0.25">
      <c r="A27" s="9" t="s">
        <v>146</v>
      </c>
      <c r="B27" s="9" t="s">
        <v>147</v>
      </c>
      <c r="C27" s="9" t="s">
        <v>34</v>
      </c>
      <c r="D27" s="9" t="s">
        <v>148</v>
      </c>
      <c r="E27" s="46">
        <v>5.2685000000000004</v>
      </c>
      <c r="F27" s="19">
        <v>33981.82</v>
      </c>
      <c r="G27" s="9" t="s">
        <v>149</v>
      </c>
      <c r="H27" s="9" t="s">
        <v>150</v>
      </c>
      <c r="I27" s="9" t="s">
        <v>151</v>
      </c>
      <c r="J27" s="9" t="s">
        <v>8</v>
      </c>
      <c r="K27" s="4" t="s">
        <v>25</v>
      </c>
    </row>
    <row r="28" spans="1:11" ht="30.75" customHeight="1" x14ac:dyDescent="0.25">
      <c r="A28" s="9" t="s">
        <v>152</v>
      </c>
      <c r="B28" s="9" t="s">
        <v>60</v>
      </c>
      <c r="C28" s="9" t="s">
        <v>68</v>
      </c>
      <c r="D28" s="9" t="s">
        <v>153</v>
      </c>
      <c r="E28" s="46">
        <v>5.2685000000000004</v>
      </c>
      <c r="F28" s="19">
        <v>16332.35</v>
      </c>
      <c r="G28" s="9" t="s">
        <v>135</v>
      </c>
      <c r="H28" s="9" t="s">
        <v>154</v>
      </c>
      <c r="I28" s="9" t="s">
        <v>137</v>
      </c>
      <c r="J28" s="9" t="s">
        <v>18</v>
      </c>
      <c r="K28" s="4" t="s">
        <v>25</v>
      </c>
    </row>
    <row r="29" spans="1:11" ht="30.75" customHeight="1" x14ac:dyDescent="0.25">
      <c r="A29" s="9" t="s">
        <v>155</v>
      </c>
      <c r="B29" s="9" t="s">
        <v>11</v>
      </c>
      <c r="C29" s="9" t="s">
        <v>68</v>
      </c>
      <c r="D29" s="9" t="s">
        <v>156</v>
      </c>
      <c r="E29" s="46">
        <v>5.1429999999999998</v>
      </c>
      <c r="F29" s="19">
        <v>11468.89</v>
      </c>
      <c r="G29" s="9" t="s">
        <v>157</v>
      </c>
      <c r="H29" s="9" t="s">
        <v>158</v>
      </c>
      <c r="I29" s="9" t="s">
        <v>159</v>
      </c>
      <c r="J29" s="9" t="s">
        <v>18</v>
      </c>
      <c r="K29" s="4" t="s">
        <v>25</v>
      </c>
    </row>
    <row r="30" spans="1:11" ht="30.75" customHeight="1" x14ac:dyDescent="0.25">
      <c r="A30" s="9" t="s">
        <v>160</v>
      </c>
      <c r="B30" s="9" t="s">
        <v>161</v>
      </c>
      <c r="C30" s="9" t="s">
        <v>162</v>
      </c>
      <c r="D30" s="9" t="s">
        <v>163</v>
      </c>
      <c r="E30" s="46">
        <v>5.4215</v>
      </c>
      <c r="F30" s="19">
        <v>15451.27</v>
      </c>
      <c r="G30" s="9" t="s">
        <v>159</v>
      </c>
      <c r="H30" s="9" t="s">
        <v>164</v>
      </c>
      <c r="I30" s="9" t="s">
        <v>165</v>
      </c>
      <c r="J30" s="9" t="s">
        <v>18</v>
      </c>
      <c r="K30" s="4" t="s">
        <v>25</v>
      </c>
    </row>
    <row r="31" spans="1:11" ht="30.75" customHeight="1" x14ac:dyDescent="0.25">
      <c r="A31" s="9" t="s">
        <v>166</v>
      </c>
      <c r="B31" s="9" t="s">
        <v>11</v>
      </c>
      <c r="C31" s="9" t="s">
        <v>34</v>
      </c>
      <c r="D31" s="9" t="s">
        <v>167</v>
      </c>
      <c r="E31" s="46">
        <v>5.258</v>
      </c>
      <c r="F31" s="19">
        <v>2366.1</v>
      </c>
      <c r="G31" s="9" t="s">
        <v>103</v>
      </c>
      <c r="H31" s="9" t="s">
        <v>168</v>
      </c>
      <c r="I31" s="9" t="s">
        <v>169</v>
      </c>
      <c r="J31" s="9" t="s">
        <v>18</v>
      </c>
      <c r="K31" s="4" t="s">
        <v>25</v>
      </c>
    </row>
    <row r="32" spans="1:11" ht="30.75" customHeight="1" x14ac:dyDescent="0.25">
      <c r="A32" s="9" t="s">
        <v>170</v>
      </c>
      <c r="B32" s="9" t="s">
        <v>171</v>
      </c>
      <c r="C32" s="9" t="s">
        <v>109</v>
      </c>
      <c r="D32" s="9" t="s">
        <v>172</v>
      </c>
      <c r="E32" s="46">
        <v>5.1189999999999998</v>
      </c>
      <c r="F32" s="19">
        <v>12285.6</v>
      </c>
      <c r="G32" s="9" t="s">
        <v>173</v>
      </c>
      <c r="H32" s="9" t="s">
        <v>174</v>
      </c>
      <c r="I32" s="9" t="s">
        <v>175</v>
      </c>
      <c r="J32" s="9" t="s">
        <v>18</v>
      </c>
      <c r="K32" s="4" t="s">
        <v>25</v>
      </c>
    </row>
    <row r="33" spans="1:11" ht="30.75" customHeight="1" x14ac:dyDescent="0.25">
      <c r="A33" s="9" t="s">
        <v>176</v>
      </c>
      <c r="B33" s="9" t="s">
        <v>47</v>
      </c>
      <c r="C33" s="9" t="s">
        <v>68</v>
      </c>
      <c r="D33" s="9" t="s">
        <v>177</v>
      </c>
      <c r="E33" s="46">
        <v>5.2314999999999996</v>
      </c>
      <c r="F33" s="19">
        <v>41716.660000000003</v>
      </c>
      <c r="G33" s="9" t="s">
        <v>178</v>
      </c>
      <c r="H33" s="9" t="s">
        <v>179</v>
      </c>
      <c r="I33" s="9" t="s">
        <v>30</v>
      </c>
      <c r="J33" s="9" t="s">
        <v>18</v>
      </c>
      <c r="K33" s="4" t="s">
        <v>25</v>
      </c>
    </row>
    <row r="34" spans="1:11" ht="30.75" customHeight="1" x14ac:dyDescent="0.25">
      <c r="A34" s="9" t="s">
        <v>180</v>
      </c>
      <c r="B34" s="9" t="s">
        <v>181</v>
      </c>
      <c r="C34" s="9" t="s">
        <v>34</v>
      </c>
      <c r="D34" s="9" t="s">
        <v>182</v>
      </c>
      <c r="E34" s="46">
        <v>4.9279999999999999</v>
      </c>
      <c r="F34" s="19">
        <v>14537.6</v>
      </c>
      <c r="G34" s="9" t="s">
        <v>183</v>
      </c>
      <c r="H34" s="9" t="s">
        <v>184</v>
      </c>
      <c r="I34" s="9" t="s">
        <v>43</v>
      </c>
      <c r="J34" s="9" t="s">
        <v>18</v>
      </c>
      <c r="K34" s="4" t="s">
        <v>25</v>
      </c>
    </row>
    <row r="35" spans="1:11" ht="30.75" customHeight="1" x14ac:dyDescent="0.25">
      <c r="A35" s="9" t="s">
        <v>185</v>
      </c>
      <c r="B35" s="9" t="s">
        <v>181</v>
      </c>
      <c r="C35" s="9" t="s">
        <v>92</v>
      </c>
      <c r="D35" s="9" t="s">
        <v>93</v>
      </c>
      <c r="E35" s="46">
        <v>4.8</v>
      </c>
      <c r="F35" s="19">
        <v>3360</v>
      </c>
      <c r="G35" s="9" t="s">
        <v>186</v>
      </c>
      <c r="H35" s="9" t="s">
        <v>187</v>
      </c>
      <c r="I35" s="9" t="s">
        <v>188</v>
      </c>
      <c r="J35" s="9" t="s">
        <v>18</v>
      </c>
      <c r="K35" s="4" t="s">
        <v>25</v>
      </c>
    </row>
    <row r="36" spans="1:11" ht="30.75" customHeight="1" x14ac:dyDescent="0.25">
      <c r="A36" s="9" t="s">
        <v>189</v>
      </c>
      <c r="B36" s="9" t="s">
        <v>181</v>
      </c>
      <c r="C36" s="9" t="s">
        <v>81</v>
      </c>
      <c r="D36" s="9" t="s">
        <v>190</v>
      </c>
      <c r="E36" s="46">
        <v>4.7098000000000004</v>
      </c>
      <c r="F36" s="19">
        <v>11397.71</v>
      </c>
      <c r="G36" s="9" t="s">
        <v>191</v>
      </c>
      <c r="H36" s="9" t="s">
        <v>192</v>
      </c>
      <c r="I36" s="9" t="s">
        <v>193</v>
      </c>
      <c r="J36" s="9" t="s">
        <v>18</v>
      </c>
      <c r="K36" s="4" t="s">
        <v>25</v>
      </c>
    </row>
    <row r="37" spans="1:11" ht="30.75" customHeight="1" x14ac:dyDescent="0.25">
      <c r="A37" s="9" t="s">
        <v>194</v>
      </c>
      <c r="B37" s="9" t="s">
        <v>181</v>
      </c>
      <c r="C37" s="9" t="s">
        <v>34</v>
      </c>
      <c r="D37" s="9" t="s">
        <v>182</v>
      </c>
      <c r="E37" s="46">
        <v>4.7839999999999998</v>
      </c>
      <c r="F37" s="19">
        <v>14112.8</v>
      </c>
      <c r="G37" s="9" t="s">
        <v>195</v>
      </c>
      <c r="H37" s="9" t="s">
        <v>196</v>
      </c>
      <c r="I37" s="9" t="s">
        <v>197</v>
      </c>
      <c r="J37" s="9" t="s">
        <v>18</v>
      </c>
      <c r="K37" s="4" t="s">
        <v>25</v>
      </c>
    </row>
    <row r="38" spans="1:11" ht="30.75" customHeight="1" x14ac:dyDescent="0.25">
      <c r="A38" s="9" t="s">
        <v>198</v>
      </c>
      <c r="B38" s="9" t="s">
        <v>181</v>
      </c>
      <c r="C38" s="9" t="s">
        <v>34</v>
      </c>
      <c r="D38" s="9" t="s">
        <v>182</v>
      </c>
      <c r="E38" s="46">
        <v>5.1894999999999998</v>
      </c>
      <c r="F38" s="19">
        <v>15309.02</v>
      </c>
      <c r="G38" s="9" t="s">
        <v>199</v>
      </c>
      <c r="H38" s="9" t="s">
        <v>200</v>
      </c>
      <c r="I38" s="9" t="s">
        <v>201</v>
      </c>
      <c r="J38" s="9" t="s">
        <v>18</v>
      </c>
      <c r="K38" s="4" t="s">
        <v>25</v>
      </c>
    </row>
    <row r="39" spans="1:11" ht="30.75" customHeight="1" x14ac:dyDescent="0.25">
      <c r="A39" s="9" t="s">
        <v>202</v>
      </c>
      <c r="B39" s="9" t="s">
        <v>181</v>
      </c>
      <c r="C39" s="9" t="s">
        <v>109</v>
      </c>
      <c r="D39" s="9" t="s">
        <v>203</v>
      </c>
      <c r="E39" s="46">
        <v>5.0949999999999998</v>
      </c>
      <c r="F39" s="19">
        <v>10555.2</v>
      </c>
      <c r="G39" s="9" t="s">
        <v>165</v>
      </c>
      <c r="H39" s="9" t="s">
        <v>204</v>
      </c>
      <c r="I39" s="9" t="s">
        <v>205</v>
      </c>
      <c r="J39" s="9" t="s">
        <v>18</v>
      </c>
      <c r="K39" s="4" t="s">
        <v>25</v>
      </c>
    </row>
    <row r="40" spans="1:11" ht="30.75" customHeight="1" x14ac:dyDescent="0.25">
      <c r="A40" s="9" t="s">
        <v>206</v>
      </c>
      <c r="B40" s="9" t="s">
        <v>181</v>
      </c>
      <c r="C40" s="9" t="s">
        <v>109</v>
      </c>
      <c r="D40" s="9" t="s">
        <v>207</v>
      </c>
      <c r="E40" s="46">
        <v>5.2145000000000001</v>
      </c>
      <c r="F40" s="19">
        <v>9242.75</v>
      </c>
      <c r="G40" s="9" t="s">
        <v>101</v>
      </c>
      <c r="H40" s="9" t="s">
        <v>208</v>
      </c>
      <c r="I40" s="9" t="s">
        <v>103</v>
      </c>
      <c r="J40" s="9" t="s">
        <v>18</v>
      </c>
      <c r="K40" s="4" t="s">
        <v>25</v>
      </c>
    </row>
    <row r="41" spans="1:11" ht="30.75" customHeight="1" x14ac:dyDescent="0.25">
      <c r="A41" s="9" t="s">
        <v>209</v>
      </c>
      <c r="B41" s="9" t="s">
        <v>27</v>
      </c>
      <c r="C41" s="9" t="s">
        <v>81</v>
      </c>
      <c r="D41" s="9" t="s">
        <v>210</v>
      </c>
      <c r="E41" s="46">
        <v>5.3680000000000003</v>
      </c>
      <c r="F41" s="19">
        <v>9388.6299999999992</v>
      </c>
      <c r="G41" s="9" t="s">
        <v>211</v>
      </c>
      <c r="H41" s="9" t="s">
        <v>212</v>
      </c>
      <c r="I41" s="9" t="s">
        <v>213</v>
      </c>
      <c r="J41" s="9" t="s">
        <v>18</v>
      </c>
      <c r="K41" s="4" t="s">
        <v>9</v>
      </c>
    </row>
    <row r="42" spans="1:11" ht="30.75" customHeight="1" x14ac:dyDescent="0.25">
      <c r="A42" s="9" t="s">
        <v>214</v>
      </c>
      <c r="B42" s="9" t="s">
        <v>60</v>
      </c>
      <c r="C42" s="9" t="s">
        <v>109</v>
      </c>
      <c r="D42" s="9" t="s">
        <v>215</v>
      </c>
      <c r="E42" s="46">
        <v>5.1280000000000001</v>
      </c>
      <c r="F42" s="19">
        <v>92919.360000000001</v>
      </c>
      <c r="G42" s="9" t="s">
        <v>216</v>
      </c>
      <c r="H42" s="9" t="s">
        <v>217</v>
      </c>
      <c r="I42" s="9" t="s">
        <v>191</v>
      </c>
      <c r="J42" s="9" t="s">
        <v>18</v>
      </c>
      <c r="K42" s="4" t="s">
        <v>25</v>
      </c>
    </row>
    <row r="43" spans="1:11" ht="30.75" customHeight="1" x14ac:dyDescent="0.25">
      <c r="A43" s="9" t="s">
        <v>218</v>
      </c>
      <c r="B43" s="9" t="s">
        <v>60</v>
      </c>
      <c r="C43" s="9" t="s">
        <v>87</v>
      </c>
      <c r="D43" s="9" t="s">
        <v>219</v>
      </c>
      <c r="E43" s="46">
        <v>4.7640000000000002</v>
      </c>
      <c r="F43" s="19">
        <v>19913.52</v>
      </c>
      <c r="G43" s="9" t="s">
        <v>216</v>
      </c>
      <c r="H43" s="9" t="s">
        <v>220</v>
      </c>
      <c r="I43" s="9" t="s">
        <v>191</v>
      </c>
      <c r="J43" s="9" t="s">
        <v>18</v>
      </c>
      <c r="K43" s="4" t="s">
        <v>25</v>
      </c>
    </row>
    <row r="44" spans="1:11" ht="30.75" customHeight="1" x14ac:dyDescent="0.25">
      <c r="A44" s="9" t="s">
        <v>221</v>
      </c>
      <c r="B44" s="9" t="s">
        <v>60</v>
      </c>
      <c r="C44" s="9" t="s">
        <v>222</v>
      </c>
      <c r="D44" s="9" t="s">
        <v>223</v>
      </c>
      <c r="E44" s="46">
        <v>5.1315</v>
      </c>
      <c r="F44" s="19">
        <v>6922.39</v>
      </c>
      <c r="G44" s="9" t="s">
        <v>224</v>
      </c>
      <c r="H44" s="9" t="s">
        <v>225</v>
      </c>
      <c r="I44" s="9" t="s">
        <v>226</v>
      </c>
      <c r="J44" s="9" t="s">
        <v>18</v>
      </c>
      <c r="K44" s="4" t="s">
        <v>25</v>
      </c>
    </row>
    <row r="45" spans="1:11" ht="30.75" customHeight="1" x14ac:dyDescent="0.25">
      <c r="A45" s="9" t="s">
        <v>227</v>
      </c>
      <c r="B45" s="9" t="s">
        <v>60</v>
      </c>
      <c r="C45" s="9" t="s">
        <v>228</v>
      </c>
      <c r="D45" s="9" t="s">
        <v>229</v>
      </c>
      <c r="E45" s="46">
        <v>6.19</v>
      </c>
      <c r="F45" s="19">
        <v>5571.37</v>
      </c>
      <c r="G45" s="9" t="s">
        <v>224</v>
      </c>
      <c r="H45" s="9" t="s">
        <v>230</v>
      </c>
      <c r="I45" s="9" t="s">
        <v>226</v>
      </c>
      <c r="J45" s="9" t="s">
        <v>18</v>
      </c>
      <c r="K45" s="4" t="s">
        <v>25</v>
      </c>
    </row>
    <row r="46" spans="1:11" ht="30.75" customHeight="1" x14ac:dyDescent="0.25">
      <c r="A46" s="9" t="s">
        <v>231</v>
      </c>
      <c r="B46" s="9" t="s">
        <v>60</v>
      </c>
      <c r="C46" s="9" t="s">
        <v>2249</v>
      </c>
      <c r="D46" s="9" t="s">
        <v>233</v>
      </c>
      <c r="E46" s="46">
        <v>5.1429999999999998</v>
      </c>
      <c r="F46" s="19">
        <v>44615.519999999997</v>
      </c>
      <c r="G46" s="9" t="s">
        <v>94</v>
      </c>
      <c r="H46" s="9" t="s">
        <v>234</v>
      </c>
      <c r="I46" s="9" t="s">
        <v>96</v>
      </c>
      <c r="J46" s="9" t="s">
        <v>18</v>
      </c>
      <c r="K46" s="4" t="s">
        <v>25</v>
      </c>
    </row>
    <row r="47" spans="1:11" ht="30.75" customHeight="1" x14ac:dyDescent="0.25">
      <c r="A47" s="9" t="s">
        <v>235</v>
      </c>
      <c r="B47" s="9" t="s">
        <v>60</v>
      </c>
      <c r="C47" s="9" t="s">
        <v>81</v>
      </c>
      <c r="D47" s="9" t="s">
        <v>190</v>
      </c>
      <c r="E47" s="46">
        <v>5.2489999999999997</v>
      </c>
      <c r="F47" s="19">
        <v>12702.58</v>
      </c>
      <c r="G47" s="9" t="s">
        <v>101</v>
      </c>
      <c r="H47" s="9" t="s">
        <v>236</v>
      </c>
      <c r="I47" s="9" t="s">
        <v>103</v>
      </c>
      <c r="J47" s="9" t="s">
        <v>18</v>
      </c>
      <c r="K47" s="4" t="s">
        <v>25</v>
      </c>
    </row>
    <row r="48" spans="1:11" ht="30.75" customHeight="1" x14ac:dyDescent="0.25">
      <c r="A48" s="9" t="s">
        <v>237</v>
      </c>
      <c r="B48" s="9" t="s">
        <v>60</v>
      </c>
      <c r="C48" s="9" t="s">
        <v>109</v>
      </c>
      <c r="D48" s="9" t="s">
        <v>238</v>
      </c>
      <c r="E48" s="46">
        <v>5.3479999999999999</v>
      </c>
      <c r="F48" s="19">
        <v>10696</v>
      </c>
      <c r="G48" s="9" t="s">
        <v>199</v>
      </c>
      <c r="H48" s="9" t="s">
        <v>239</v>
      </c>
      <c r="I48" s="9" t="s">
        <v>199</v>
      </c>
      <c r="J48" s="9" t="s">
        <v>18</v>
      </c>
      <c r="K48" s="4" t="s">
        <v>25</v>
      </c>
    </row>
    <row r="49" spans="1:11" ht="30.75" customHeight="1" x14ac:dyDescent="0.25">
      <c r="A49" s="9" t="s">
        <v>240</v>
      </c>
      <c r="B49" s="9" t="s">
        <v>60</v>
      </c>
      <c r="C49" s="9" t="s">
        <v>105</v>
      </c>
      <c r="D49" s="9" t="s">
        <v>106</v>
      </c>
      <c r="E49" s="46">
        <v>6.016</v>
      </c>
      <c r="F49" s="19">
        <v>4211.2</v>
      </c>
      <c r="G49" s="9" t="s">
        <v>14</v>
      </c>
      <c r="H49" s="9" t="s">
        <v>241</v>
      </c>
      <c r="I49" s="9" t="s">
        <v>16</v>
      </c>
      <c r="J49" s="9" t="s">
        <v>18</v>
      </c>
      <c r="K49" s="4" t="s">
        <v>25</v>
      </c>
    </row>
    <row r="50" spans="1:11" ht="30.75" customHeight="1" x14ac:dyDescent="0.25">
      <c r="A50" s="9" t="s">
        <v>242</v>
      </c>
      <c r="B50" s="9" t="s">
        <v>60</v>
      </c>
      <c r="C50" s="9" t="s">
        <v>243</v>
      </c>
      <c r="D50" s="9" t="s">
        <v>244</v>
      </c>
      <c r="E50" s="46">
        <v>5.1829999999999998</v>
      </c>
      <c r="F50" s="19">
        <v>4690.6099999999997</v>
      </c>
      <c r="G50" s="9" t="s">
        <v>111</v>
      </c>
      <c r="H50" s="9" t="s">
        <v>245</v>
      </c>
      <c r="I50" s="9" t="s">
        <v>113</v>
      </c>
      <c r="J50" s="9" t="s">
        <v>18</v>
      </c>
      <c r="K50" s="4" t="s">
        <v>25</v>
      </c>
    </row>
    <row r="51" spans="1:11" ht="30.75" customHeight="1" x14ac:dyDescent="0.25">
      <c r="A51" s="9" t="s">
        <v>246</v>
      </c>
      <c r="B51" s="9" t="s">
        <v>60</v>
      </c>
      <c r="C51" s="9" t="s">
        <v>247</v>
      </c>
      <c r="D51" s="9" t="s">
        <v>248</v>
      </c>
      <c r="E51" s="46">
        <v>5.5019999999999998</v>
      </c>
      <c r="F51" s="19">
        <v>2695.98</v>
      </c>
      <c r="G51" s="9" t="s">
        <v>249</v>
      </c>
      <c r="H51" s="9" t="s">
        <v>250</v>
      </c>
      <c r="I51" s="9" t="s">
        <v>251</v>
      </c>
      <c r="J51" s="9" t="s">
        <v>18</v>
      </c>
      <c r="K51" s="4" t="s">
        <v>25</v>
      </c>
    </row>
    <row r="52" spans="1:11" ht="30.75" customHeight="1" x14ac:dyDescent="0.25">
      <c r="A52" s="9" t="s">
        <v>252</v>
      </c>
      <c r="B52" s="9" t="s">
        <v>181</v>
      </c>
      <c r="C52" s="9" t="s">
        <v>34</v>
      </c>
      <c r="D52" s="9" t="s">
        <v>253</v>
      </c>
      <c r="E52" s="46">
        <v>5.19</v>
      </c>
      <c r="F52" s="19">
        <v>9601.5</v>
      </c>
      <c r="G52" s="9" t="s">
        <v>254</v>
      </c>
      <c r="H52" s="9" t="s">
        <v>255</v>
      </c>
      <c r="I52" s="9" t="s">
        <v>36</v>
      </c>
      <c r="J52" s="9" t="s">
        <v>18</v>
      </c>
      <c r="K52" s="4" t="s">
        <v>25</v>
      </c>
    </row>
    <row r="53" spans="1:11" ht="30.75" customHeight="1" x14ac:dyDescent="0.25">
      <c r="A53" s="9" t="s">
        <v>256</v>
      </c>
      <c r="B53" s="9" t="s">
        <v>181</v>
      </c>
      <c r="C53" s="9" t="s">
        <v>81</v>
      </c>
      <c r="D53" s="9" t="s">
        <v>210</v>
      </c>
      <c r="E53" s="46">
        <v>5.1029999999999998</v>
      </c>
      <c r="F53" s="19">
        <v>8925.14</v>
      </c>
      <c r="G53" s="9" t="s">
        <v>126</v>
      </c>
      <c r="H53" s="9" t="s">
        <v>257</v>
      </c>
      <c r="I53" s="9" t="s">
        <v>128</v>
      </c>
      <c r="J53" s="9" t="s">
        <v>18</v>
      </c>
      <c r="K53" s="4" t="s">
        <v>25</v>
      </c>
    </row>
    <row r="54" spans="1:11" ht="30.75" customHeight="1" x14ac:dyDescent="0.25">
      <c r="A54" s="9" t="s">
        <v>258</v>
      </c>
      <c r="B54" s="9" t="s">
        <v>259</v>
      </c>
      <c r="C54" s="9" t="s">
        <v>2258</v>
      </c>
      <c r="D54" s="9" t="s">
        <v>261</v>
      </c>
      <c r="E54" s="46">
        <v>5.3760000000000003</v>
      </c>
      <c r="F54" s="19">
        <v>3725.56</v>
      </c>
      <c r="G54" s="9" t="s">
        <v>262</v>
      </c>
      <c r="H54" s="9" t="s">
        <v>263</v>
      </c>
      <c r="I54" s="9" t="s">
        <v>264</v>
      </c>
      <c r="J54" s="9" t="s">
        <v>8</v>
      </c>
      <c r="K54" s="4" t="s">
        <v>25</v>
      </c>
    </row>
    <row r="55" spans="1:11" ht="30.75" customHeight="1" x14ac:dyDescent="0.25">
      <c r="A55" s="9" t="s">
        <v>265</v>
      </c>
      <c r="B55" s="9" t="s">
        <v>181</v>
      </c>
      <c r="C55" s="9" t="s">
        <v>34</v>
      </c>
      <c r="D55" s="9" t="s">
        <v>182</v>
      </c>
      <c r="E55" s="46">
        <v>5.1989999999999998</v>
      </c>
      <c r="F55" s="19">
        <v>15337.05</v>
      </c>
      <c r="G55" s="9" t="s">
        <v>111</v>
      </c>
      <c r="H55" s="9" t="s">
        <v>266</v>
      </c>
      <c r="I55" s="9" t="s">
        <v>113</v>
      </c>
      <c r="J55" s="9" t="s">
        <v>18</v>
      </c>
      <c r="K55" s="4" t="s">
        <v>25</v>
      </c>
    </row>
    <row r="56" spans="1:11" ht="30.75" customHeight="1" x14ac:dyDescent="0.25">
      <c r="A56" s="9" t="s">
        <v>267</v>
      </c>
      <c r="B56" s="9" t="s">
        <v>60</v>
      </c>
      <c r="C56" s="9" t="s">
        <v>81</v>
      </c>
      <c r="D56" s="9" t="s">
        <v>210</v>
      </c>
      <c r="E56" s="46">
        <v>5.2015000000000002</v>
      </c>
      <c r="F56" s="19">
        <v>9097.42</v>
      </c>
      <c r="G56" s="9" t="s">
        <v>268</v>
      </c>
      <c r="H56" s="9" t="s">
        <v>269</v>
      </c>
      <c r="I56" s="9" t="s">
        <v>270</v>
      </c>
      <c r="J56" s="9" t="s">
        <v>18</v>
      </c>
      <c r="K56" s="4" t="s">
        <v>25</v>
      </c>
    </row>
    <row r="57" spans="1:11" ht="30.75" customHeight="1" x14ac:dyDescent="0.25">
      <c r="A57" s="9" t="s">
        <v>271</v>
      </c>
      <c r="B57" s="9" t="s">
        <v>27</v>
      </c>
      <c r="C57" s="9" t="s">
        <v>272</v>
      </c>
      <c r="D57" s="9" t="s">
        <v>273</v>
      </c>
      <c r="E57" s="46">
        <v>5.258</v>
      </c>
      <c r="F57" s="19">
        <v>32231.54</v>
      </c>
      <c r="G57" s="9" t="s">
        <v>30</v>
      </c>
      <c r="H57" s="9" t="s">
        <v>274</v>
      </c>
      <c r="I57" s="9" t="s">
        <v>32</v>
      </c>
      <c r="J57" s="9" t="s">
        <v>18</v>
      </c>
      <c r="K57" s="4" t="s">
        <v>25</v>
      </c>
    </row>
    <row r="58" spans="1:11" ht="30.75" customHeight="1" x14ac:dyDescent="0.25">
      <c r="A58" s="9" t="s">
        <v>275</v>
      </c>
      <c r="B58" s="9" t="s">
        <v>47</v>
      </c>
      <c r="C58" s="9" t="s">
        <v>276</v>
      </c>
      <c r="D58" s="9" t="s">
        <v>277</v>
      </c>
      <c r="E58" s="46">
        <v>5.1539999999999999</v>
      </c>
      <c r="F58" s="19">
        <v>39814.65</v>
      </c>
      <c r="G58" s="9" t="s">
        <v>157</v>
      </c>
      <c r="H58" s="9" t="s">
        <v>278</v>
      </c>
      <c r="I58" s="9" t="s">
        <v>159</v>
      </c>
      <c r="J58" s="9" t="s">
        <v>18</v>
      </c>
      <c r="K58" s="4" t="s">
        <v>25</v>
      </c>
    </row>
    <row r="59" spans="1:11" ht="30.75" customHeight="1" x14ac:dyDescent="0.25">
      <c r="A59" s="9" t="s">
        <v>279</v>
      </c>
      <c r="B59" s="9" t="s">
        <v>280</v>
      </c>
      <c r="C59" s="9" t="s">
        <v>281</v>
      </c>
      <c r="D59" s="9" t="s">
        <v>282</v>
      </c>
      <c r="E59" s="46">
        <v>5.1280000000000001</v>
      </c>
      <c r="F59" s="19">
        <v>1717.88</v>
      </c>
      <c r="G59" s="9" t="s">
        <v>126</v>
      </c>
      <c r="H59" s="9" t="s">
        <v>283</v>
      </c>
      <c r="I59" s="9" t="s">
        <v>128</v>
      </c>
      <c r="J59" s="9" t="s">
        <v>18</v>
      </c>
      <c r="K59" s="4" t="s">
        <v>25</v>
      </c>
    </row>
    <row r="60" spans="1:11" ht="30.75" customHeight="1" x14ac:dyDescent="0.25">
      <c r="A60" s="9" t="s">
        <v>284</v>
      </c>
      <c r="B60" s="9" t="s">
        <v>11</v>
      </c>
      <c r="C60" s="9" t="s">
        <v>34</v>
      </c>
      <c r="D60" s="9" t="s">
        <v>285</v>
      </c>
      <c r="E60" s="46">
        <v>5.2140000000000004</v>
      </c>
      <c r="F60" s="19">
        <v>9228.7800000000007</v>
      </c>
      <c r="G60" s="9" t="s">
        <v>286</v>
      </c>
      <c r="H60" s="9" t="s">
        <v>287</v>
      </c>
      <c r="I60" s="9" t="s">
        <v>288</v>
      </c>
      <c r="J60" s="9" t="s">
        <v>18</v>
      </c>
      <c r="K60" s="4" t="s">
        <v>25</v>
      </c>
    </row>
    <row r="61" spans="1:11" ht="30.75" customHeight="1" x14ac:dyDescent="0.25">
      <c r="A61" s="9" t="s">
        <v>289</v>
      </c>
      <c r="B61" s="9" t="s">
        <v>181</v>
      </c>
      <c r="C61" s="9" t="s">
        <v>118</v>
      </c>
      <c r="D61" s="9" t="s">
        <v>290</v>
      </c>
      <c r="E61" s="46">
        <v>5.3250000000000002</v>
      </c>
      <c r="F61" s="19">
        <v>266.25</v>
      </c>
      <c r="G61" s="9" t="s">
        <v>83</v>
      </c>
      <c r="H61" s="9" t="s">
        <v>291</v>
      </c>
      <c r="I61" s="9" t="s">
        <v>85</v>
      </c>
      <c r="J61" s="9" t="s">
        <v>18</v>
      </c>
      <c r="K61" s="4" t="s">
        <v>25</v>
      </c>
    </row>
    <row r="62" spans="1:11" ht="30.75" customHeight="1" x14ac:dyDescent="0.25">
      <c r="A62" s="9" t="s">
        <v>292</v>
      </c>
      <c r="B62" s="9" t="s">
        <v>181</v>
      </c>
      <c r="C62" s="9" t="s">
        <v>232</v>
      </c>
      <c r="D62" s="9" t="s">
        <v>293</v>
      </c>
      <c r="E62" s="46">
        <v>5.3250000000000002</v>
      </c>
      <c r="F62" s="19">
        <v>13126.12</v>
      </c>
      <c r="G62" s="9" t="s">
        <v>83</v>
      </c>
      <c r="H62" s="9" t="s">
        <v>294</v>
      </c>
      <c r="I62" s="9" t="s">
        <v>85</v>
      </c>
      <c r="J62" s="9" t="s">
        <v>18</v>
      </c>
      <c r="K62" s="4" t="s">
        <v>25</v>
      </c>
    </row>
    <row r="63" spans="1:11" ht="30.75" customHeight="1" x14ac:dyDescent="0.25">
      <c r="A63" s="9" t="s">
        <v>295</v>
      </c>
      <c r="B63" s="9" t="s">
        <v>181</v>
      </c>
      <c r="C63" s="9" t="s">
        <v>296</v>
      </c>
      <c r="D63" s="9" t="s">
        <v>297</v>
      </c>
      <c r="E63" s="46">
        <v>5.3250000000000002</v>
      </c>
      <c r="F63" s="19">
        <v>10383.75</v>
      </c>
      <c r="G63" s="9" t="s">
        <v>83</v>
      </c>
      <c r="H63" s="9" t="s">
        <v>298</v>
      </c>
      <c r="I63" s="9" t="s">
        <v>85</v>
      </c>
      <c r="J63" s="9" t="s">
        <v>18</v>
      </c>
      <c r="K63" s="4" t="s">
        <v>25</v>
      </c>
    </row>
    <row r="64" spans="1:11" ht="30.75" customHeight="1" x14ac:dyDescent="0.25">
      <c r="A64" s="9" t="s">
        <v>299</v>
      </c>
      <c r="B64" s="9" t="s">
        <v>60</v>
      </c>
      <c r="C64" s="9" t="s">
        <v>243</v>
      </c>
      <c r="D64" s="9" t="s">
        <v>300</v>
      </c>
      <c r="E64" s="46">
        <v>6.12</v>
      </c>
      <c r="F64" s="19">
        <v>734.4</v>
      </c>
      <c r="G64" s="9" t="s">
        <v>83</v>
      </c>
      <c r="H64" s="9" t="s">
        <v>301</v>
      </c>
      <c r="I64" s="9" t="s">
        <v>85</v>
      </c>
      <c r="J64" s="9" t="s">
        <v>18</v>
      </c>
      <c r="K64" s="4" t="s">
        <v>25</v>
      </c>
    </row>
    <row r="65" spans="1:11" ht="30.75" customHeight="1" x14ac:dyDescent="0.25">
      <c r="A65" s="9" t="s">
        <v>302</v>
      </c>
      <c r="B65" s="9" t="s">
        <v>60</v>
      </c>
      <c r="C65" s="9" t="s">
        <v>118</v>
      </c>
      <c r="D65" s="9" t="s">
        <v>303</v>
      </c>
      <c r="E65" s="46">
        <v>5.3550000000000004</v>
      </c>
      <c r="F65" s="19">
        <v>5221.12</v>
      </c>
      <c r="G65" s="9" t="s">
        <v>83</v>
      </c>
      <c r="H65" s="9" t="s">
        <v>304</v>
      </c>
      <c r="I65" s="9" t="s">
        <v>85</v>
      </c>
      <c r="J65" s="9" t="s">
        <v>18</v>
      </c>
      <c r="K65" s="4" t="s">
        <v>25</v>
      </c>
    </row>
    <row r="66" spans="1:11" ht="30.75" customHeight="1" x14ac:dyDescent="0.25">
      <c r="A66" s="9" t="s">
        <v>305</v>
      </c>
      <c r="B66" s="9" t="s">
        <v>60</v>
      </c>
      <c r="C66" s="9" t="s">
        <v>306</v>
      </c>
      <c r="D66" s="9" t="s">
        <v>307</v>
      </c>
      <c r="E66" s="46">
        <v>5.3414999999999999</v>
      </c>
      <c r="F66" s="19">
        <v>13700.94</v>
      </c>
      <c r="G66" s="9" t="s">
        <v>83</v>
      </c>
      <c r="H66" s="9" t="s">
        <v>308</v>
      </c>
      <c r="I66" s="9" t="s">
        <v>309</v>
      </c>
      <c r="J66" s="9" t="s">
        <v>18</v>
      </c>
      <c r="K66" s="4" t="s">
        <v>25</v>
      </c>
    </row>
    <row r="67" spans="1:11" ht="30.75" customHeight="1" x14ac:dyDescent="0.25">
      <c r="A67" s="9" t="s">
        <v>310</v>
      </c>
      <c r="B67" s="9" t="s">
        <v>20</v>
      </c>
      <c r="C67" s="9" t="s">
        <v>34</v>
      </c>
      <c r="D67" s="9" t="s">
        <v>311</v>
      </c>
      <c r="E67" s="46">
        <v>5.2314999999999996</v>
      </c>
      <c r="F67" s="19">
        <v>5806.96</v>
      </c>
      <c r="G67" s="9" t="s">
        <v>312</v>
      </c>
      <c r="H67" s="9" t="s">
        <v>313</v>
      </c>
      <c r="I67" s="9" t="s">
        <v>314</v>
      </c>
      <c r="J67" s="9" t="s">
        <v>18</v>
      </c>
      <c r="K67" s="4" t="s">
        <v>25</v>
      </c>
    </row>
    <row r="68" spans="1:11" ht="30.75" customHeight="1" x14ac:dyDescent="0.25">
      <c r="A68" s="9" t="s">
        <v>315</v>
      </c>
      <c r="B68" s="9" t="s">
        <v>20</v>
      </c>
      <c r="C68" s="9" t="s">
        <v>34</v>
      </c>
      <c r="D68" s="9" t="s">
        <v>285</v>
      </c>
      <c r="E68" s="46">
        <v>5.1539999999999999</v>
      </c>
      <c r="F68" s="19">
        <v>9122.58</v>
      </c>
      <c r="G68" s="9" t="s">
        <v>157</v>
      </c>
      <c r="H68" s="9" t="s">
        <v>316</v>
      </c>
      <c r="I68" s="9" t="s">
        <v>159</v>
      </c>
      <c r="J68" s="9" t="s">
        <v>18</v>
      </c>
      <c r="K68" s="4" t="s">
        <v>25</v>
      </c>
    </row>
    <row r="69" spans="1:11" ht="30.75" customHeight="1" x14ac:dyDescent="0.25">
      <c r="A69" s="9" t="s">
        <v>317</v>
      </c>
      <c r="B69" s="9" t="s">
        <v>20</v>
      </c>
      <c r="C69" s="9" t="s">
        <v>34</v>
      </c>
      <c r="D69" s="9" t="s">
        <v>318</v>
      </c>
      <c r="E69" s="46">
        <v>5.1539999999999999</v>
      </c>
      <c r="F69" s="19">
        <v>11403.22</v>
      </c>
      <c r="G69" s="9" t="s">
        <v>157</v>
      </c>
      <c r="H69" s="9" t="s">
        <v>319</v>
      </c>
      <c r="I69" s="9" t="s">
        <v>159</v>
      </c>
      <c r="J69" s="9" t="s">
        <v>18</v>
      </c>
      <c r="K69" s="4" t="s">
        <v>25</v>
      </c>
    </row>
    <row r="70" spans="1:11" ht="30.75" customHeight="1" x14ac:dyDescent="0.25">
      <c r="A70" s="9" t="s">
        <v>320</v>
      </c>
      <c r="B70" s="9" t="s">
        <v>20</v>
      </c>
      <c r="C70" s="9" t="s">
        <v>34</v>
      </c>
      <c r="D70" s="9" t="s">
        <v>182</v>
      </c>
      <c r="E70" s="46">
        <v>4.9850000000000003</v>
      </c>
      <c r="F70" s="19">
        <v>14705.75</v>
      </c>
      <c r="G70" s="9" t="s">
        <v>321</v>
      </c>
      <c r="H70" s="9" t="s">
        <v>322</v>
      </c>
      <c r="I70" s="9" t="s">
        <v>323</v>
      </c>
      <c r="J70" s="9" t="s">
        <v>18</v>
      </c>
      <c r="K70" s="4" t="s">
        <v>25</v>
      </c>
    </row>
    <row r="71" spans="1:11" ht="30.75" customHeight="1" x14ac:dyDescent="0.25">
      <c r="A71" s="9" t="s">
        <v>324</v>
      </c>
      <c r="B71" s="9" t="s">
        <v>20</v>
      </c>
      <c r="C71" s="9" t="s">
        <v>34</v>
      </c>
      <c r="D71" s="9" t="s">
        <v>325</v>
      </c>
      <c r="E71" s="46">
        <v>4.8324999999999996</v>
      </c>
      <c r="F71" s="19">
        <v>9266.31</v>
      </c>
      <c r="G71" s="9" t="s">
        <v>326</v>
      </c>
      <c r="H71" s="9" t="s">
        <v>327</v>
      </c>
      <c r="I71" s="9" t="s">
        <v>328</v>
      </c>
      <c r="J71" s="9" t="s">
        <v>18</v>
      </c>
      <c r="K71" s="4" t="s">
        <v>25</v>
      </c>
    </row>
    <row r="72" spans="1:11" ht="30.75" customHeight="1" x14ac:dyDescent="0.25">
      <c r="A72" s="9" t="s">
        <v>329</v>
      </c>
      <c r="B72" s="9" t="s">
        <v>60</v>
      </c>
      <c r="C72" s="9" t="s">
        <v>34</v>
      </c>
      <c r="D72" s="9" t="s">
        <v>330</v>
      </c>
      <c r="E72" s="46">
        <v>5.3414999999999999</v>
      </c>
      <c r="F72" s="19">
        <v>69546.33</v>
      </c>
      <c r="G72" s="9" t="s">
        <v>83</v>
      </c>
      <c r="H72" s="9" t="s">
        <v>331</v>
      </c>
      <c r="I72" s="9" t="s">
        <v>309</v>
      </c>
      <c r="J72" s="9" t="s">
        <v>18</v>
      </c>
      <c r="K72" s="4" t="s">
        <v>25</v>
      </c>
    </row>
    <row r="73" spans="1:11" ht="30.75" customHeight="1" x14ac:dyDescent="0.25">
      <c r="A73" s="9" t="s">
        <v>332</v>
      </c>
      <c r="B73" s="9" t="s">
        <v>60</v>
      </c>
      <c r="C73" s="9" t="s">
        <v>87</v>
      </c>
      <c r="D73" s="9" t="s">
        <v>333</v>
      </c>
      <c r="E73" s="46">
        <v>5.3550000000000004</v>
      </c>
      <c r="F73" s="19">
        <v>21312.9</v>
      </c>
      <c r="G73" s="9" t="s">
        <v>83</v>
      </c>
      <c r="H73" s="9" t="s">
        <v>334</v>
      </c>
      <c r="I73" s="9" t="s">
        <v>85</v>
      </c>
      <c r="J73" s="9" t="s">
        <v>18</v>
      </c>
      <c r="K73" s="4" t="s">
        <v>25</v>
      </c>
    </row>
    <row r="74" spans="1:11" ht="30.75" customHeight="1" x14ac:dyDescent="0.25">
      <c r="A74" s="9" t="s">
        <v>335</v>
      </c>
      <c r="B74" s="9" t="s">
        <v>60</v>
      </c>
      <c r="C74" s="9" t="s">
        <v>109</v>
      </c>
      <c r="D74" s="9" t="s">
        <v>336</v>
      </c>
      <c r="E74" s="46">
        <v>5.8079999999999998</v>
      </c>
      <c r="F74" s="19">
        <v>34848</v>
      </c>
      <c r="G74" s="9" t="s">
        <v>83</v>
      </c>
      <c r="H74" s="9" t="s">
        <v>337</v>
      </c>
      <c r="I74" s="9" t="s">
        <v>85</v>
      </c>
      <c r="J74" s="9" t="s">
        <v>18</v>
      </c>
      <c r="K74" s="4" t="s">
        <v>25</v>
      </c>
    </row>
    <row r="75" spans="1:11" ht="30.75" customHeight="1" x14ac:dyDescent="0.25">
      <c r="A75" s="9" t="s">
        <v>338</v>
      </c>
      <c r="B75" s="9" t="s">
        <v>60</v>
      </c>
      <c r="C75" s="9" t="s">
        <v>68</v>
      </c>
      <c r="D75" s="9" t="s">
        <v>134</v>
      </c>
      <c r="E75" s="46">
        <v>5.3414999999999999</v>
      </c>
      <c r="F75" s="19">
        <v>9828.36</v>
      </c>
      <c r="G75" s="9" t="s">
        <v>83</v>
      </c>
      <c r="H75" s="9" t="s">
        <v>339</v>
      </c>
      <c r="I75" s="9" t="s">
        <v>309</v>
      </c>
      <c r="J75" s="9" t="s">
        <v>18</v>
      </c>
      <c r="K75" s="4" t="s">
        <v>25</v>
      </c>
    </row>
    <row r="76" spans="1:11" ht="30.75" customHeight="1" x14ac:dyDescent="0.25">
      <c r="A76" s="9" t="s">
        <v>340</v>
      </c>
      <c r="B76" s="9" t="s">
        <v>60</v>
      </c>
      <c r="C76" s="9" t="s">
        <v>232</v>
      </c>
      <c r="D76" s="9" t="s">
        <v>341</v>
      </c>
      <c r="E76" s="46">
        <v>5.3419999999999996</v>
      </c>
      <c r="F76" s="19">
        <v>11896.63</v>
      </c>
      <c r="G76" s="9" t="s">
        <v>135</v>
      </c>
      <c r="H76" s="9" t="s">
        <v>342</v>
      </c>
      <c r="I76" s="9" t="s">
        <v>137</v>
      </c>
      <c r="J76" s="9" t="s">
        <v>18</v>
      </c>
      <c r="K76" s="4" t="s">
        <v>25</v>
      </c>
    </row>
    <row r="77" spans="1:11" ht="30.75" customHeight="1" x14ac:dyDescent="0.25">
      <c r="A77" s="9" t="s">
        <v>343</v>
      </c>
      <c r="B77" s="9" t="s">
        <v>60</v>
      </c>
      <c r="C77" s="9" t="s">
        <v>81</v>
      </c>
      <c r="D77" s="9" t="s">
        <v>344</v>
      </c>
      <c r="E77" s="46">
        <v>5.2249999999999996</v>
      </c>
      <c r="F77" s="19">
        <v>9431.1200000000008</v>
      </c>
      <c r="G77" s="9" t="s">
        <v>64</v>
      </c>
      <c r="H77" s="9" t="s">
        <v>345</v>
      </c>
      <c r="I77" s="9" t="s">
        <v>66</v>
      </c>
      <c r="J77" s="9" t="s">
        <v>18</v>
      </c>
      <c r="K77" s="4" t="s">
        <v>25</v>
      </c>
    </row>
    <row r="78" spans="1:11" ht="30.75" customHeight="1" x14ac:dyDescent="0.25">
      <c r="A78" s="9" t="s">
        <v>346</v>
      </c>
      <c r="B78" s="9" t="s">
        <v>20</v>
      </c>
      <c r="C78" s="9" t="s">
        <v>81</v>
      </c>
      <c r="D78" s="9" t="s">
        <v>344</v>
      </c>
      <c r="E78" s="46">
        <v>5.0990000000000002</v>
      </c>
      <c r="F78" s="19">
        <v>9203.69</v>
      </c>
      <c r="G78" s="9" t="s">
        <v>96</v>
      </c>
      <c r="H78" s="9" t="s">
        <v>347</v>
      </c>
      <c r="I78" s="9" t="s">
        <v>348</v>
      </c>
      <c r="J78" s="9" t="s">
        <v>18</v>
      </c>
      <c r="K78" s="4" t="s">
        <v>25</v>
      </c>
    </row>
    <row r="79" spans="1:11" ht="30.75" customHeight="1" x14ac:dyDescent="0.25">
      <c r="A79" s="9" t="s">
        <v>349</v>
      </c>
      <c r="B79" s="9" t="s">
        <v>20</v>
      </c>
      <c r="C79" s="9" t="s">
        <v>81</v>
      </c>
      <c r="D79" s="9" t="s">
        <v>210</v>
      </c>
      <c r="E79" s="46">
        <v>5.2125000000000004</v>
      </c>
      <c r="F79" s="19">
        <v>9116.66</v>
      </c>
      <c r="G79" s="9" t="s">
        <v>213</v>
      </c>
      <c r="H79" s="9" t="s">
        <v>350</v>
      </c>
      <c r="I79" s="9" t="s">
        <v>351</v>
      </c>
      <c r="J79" s="9" t="s">
        <v>18</v>
      </c>
      <c r="K79" s="4" t="s">
        <v>25</v>
      </c>
    </row>
    <row r="80" spans="1:11" ht="30.75" customHeight="1" x14ac:dyDescent="0.25">
      <c r="A80" s="9" t="s">
        <v>352</v>
      </c>
      <c r="B80" s="9" t="s">
        <v>20</v>
      </c>
      <c r="C80" s="9" t="s">
        <v>81</v>
      </c>
      <c r="D80" s="9" t="s">
        <v>344</v>
      </c>
      <c r="E80" s="46">
        <v>5.2939999999999996</v>
      </c>
      <c r="F80" s="19">
        <v>9555.67</v>
      </c>
      <c r="G80" s="9" t="s">
        <v>120</v>
      </c>
      <c r="H80" s="9" t="s">
        <v>353</v>
      </c>
      <c r="I80" s="9" t="s">
        <v>122</v>
      </c>
      <c r="J80" s="9" t="s">
        <v>18</v>
      </c>
      <c r="K80" s="4" t="s">
        <v>25</v>
      </c>
    </row>
    <row r="81" spans="1:11" ht="30.75" customHeight="1" x14ac:dyDescent="0.25">
      <c r="A81" s="9" t="s">
        <v>354</v>
      </c>
      <c r="B81" s="9" t="s">
        <v>355</v>
      </c>
      <c r="C81" s="9" t="s">
        <v>34</v>
      </c>
      <c r="D81" s="9" t="s">
        <v>356</v>
      </c>
      <c r="E81" s="46">
        <v>5.35</v>
      </c>
      <c r="F81" s="19">
        <v>4734.75</v>
      </c>
      <c r="G81" s="9" t="s">
        <v>264</v>
      </c>
      <c r="H81" s="9" t="s">
        <v>357</v>
      </c>
      <c r="I81" s="9" t="s">
        <v>358</v>
      </c>
      <c r="J81" s="9" t="s">
        <v>8</v>
      </c>
      <c r="K81" s="4" t="s">
        <v>25</v>
      </c>
    </row>
    <row r="82" spans="1:11" ht="30.75" customHeight="1" x14ac:dyDescent="0.25">
      <c r="A82" s="9" t="s">
        <v>359</v>
      </c>
      <c r="B82" s="9" t="s">
        <v>20</v>
      </c>
      <c r="C82" s="9" t="s">
        <v>81</v>
      </c>
      <c r="D82" s="9" t="s">
        <v>360</v>
      </c>
      <c r="E82" s="46">
        <v>5.3699000000000003</v>
      </c>
      <c r="F82" s="19">
        <v>13397.9</v>
      </c>
      <c r="G82" s="9" t="s">
        <v>361</v>
      </c>
      <c r="H82" s="9" t="s">
        <v>362</v>
      </c>
      <c r="I82" s="9" t="s">
        <v>363</v>
      </c>
      <c r="J82" s="9" t="s">
        <v>18</v>
      </c>
      <c r="K82" s="4" t="s">
        <v>25</v>
      </c>
    </row>
    <row r="83" spans="1:11" ht="30.75" customHeight="1" x14ac:dyDescent="0.25">
      <c r="A83" s="9" t="s">
        <v>364</v>
      </c>
      <c r="B83" s="9" t="s">
        <v>20</v>
      </c>
      <c r="C83" s="9" t="s">
        <v>34</v>
      </c>
      <c r="D83" s="9" t="s">
        <v>365</v>
      </c>
      <c r="E83" s="46">
        <v>5.2850000000000001</v>
      </c>
      <c r="F83" s="19">
        <v>10226.469999999999</v>
      </c>
      <c r="G83" s="9" t="s">
        <v>366</v>
      </c>
      <c r="H83" s="9" t="s">
        <v>367</v>
      </c>
      <c r="I83" s="9" t="s">
        <v>368</v>
      </c>
      <c r="J83" s="9" t="s">
        <v>18</v>
      </c>
      <c r="K83" s="4" t="s">
        <v>25</v>
      </c>
    </row>
    <row r="84" spans="1:11" ht="30.75" customHeight="1" x14ac:dyDescent="0.25">
      <c r="A84" s="9" t="s">
        <v>369</v>
      </c>
      <c r="B84" s="9" t="s">
        <v>20</v>
      </c>
      <c r="C84" s="9" t="s">
        <v>34</v>
      </c>
      <c r="D84" s="9" t="s">
        <v>365</v>
      </c>
      <c r="E84" s="46">
        <v>5.3395000000000001</v>
      </c>
      <c r="F84" s="19">
        <v>10331.93</v>
      </c>
      <c r="G84" s="9" t="s">
        <v>370</v>
      </c>
      <c r="H84" s="9" t="s">
        <v>371</v>
      </c>
      <c r="I84" s="9" t="s">
        <v>64</v>
      </c>
      <c r="J84" s="9" t="s">
        <v>18</v>
      </c>
      <c r="K84" s="4" t="s">
        <v>25</v>
      </c>
    </row>
    <row r="85" spans="1:11" ht="30.75" customHeight="1" x14ac:dyDescent="0.25">
      <c r="A85" s="9" t="s">
        <v>372</v>
      </c>
      <c r="B85" s="9" t="s">
        <v>20</v>
      </c>
      <c r="C85" s="9" t="s">
        <v>34</v>
      </c>
      <c r="D85" s="9" t="s">
        <v>373</v>
      </c>
      <c r="E85" s="46">
        <v>5.218</v>
      </c>
      <c r="F85" s="19">
        <v>4565.75</v>
      </c>
      <c r="G85" s="9" t="s">
        <v>16</v>
      </c>
      <c r="H85" s="9" t="s">
        <v>374</v>
      </c>
      <c r="I85" s="9" t="s">
        <v>375</v>
      </c>
      <c r="J85" s="9" t="s">
        <v>18</v>
      </c>
      <c r="K85" s="4" t="s">
        <v>25</v>
      </c>
    </row>
    <row r="86" spans="1:11" ht="30.75" customHeight="1" x14ac:dyDescent="0.25">
      <c r="A86" s="9" t="s">
        <v>376</v>
      </c>
      <c r="B86" s="9" t="s">
        <v>377</v>
      </c>
      <c r="C86" s="9" t="s">
        <v>139</v>
      </c>
      <c r="D86" s="9" t="s">
        <v>378</v>
      </c>
      <c r="E86" s="46">
        <v>5.2255000000000003</v>
      </c>
      <c r="F86" s="19">
        <v>11313.2</v>
      </c>
      <c r="G86" s="9" t="s">
        <v>36</v>
      </c>
      <c r="H86" s="9" t="s">
        <v>379</v>
      </c>
      <c r="I86" s="9" t="s">
        <v>38</v>
      </c>
      <c r="J86" s="9" t="s">
        <v>18</v>
      </c>
      <c r="K86" s="4" t="s">
        <v>25</v>
      </c>
    </row>
    <row r="87" spans="1:11" ht="30.75" customHeight="1" x14ac:dyDescent="0.25">
      <c r="A87" s="9" t="s">
        <v>380</v>
      </c>
      <c r="B87" s="9" t="s">
        <v>20</v>
      </c>
      <c r="C87" s="9" t="s">
        <v>109</v>
      </c>
      <c r="D87" s="9" t="s">
        <v>381</v>
      </c>
      <c r="E87" s="46">
        <v>5.1079999999999997</v>
      </c>
      <c r="F87" s="19">
        <v>11459.18</v>
      </c>
      <c r="G87" s="9" t="s">
        <v>382</v>
      </c>
      <c r="H87" s="9" t="s">
        <v>383</v>
      </c>
      <c r="I87" s="9" t="s">
        <v>384</v>
      </c>
      <c r="J87" s="9" t="s">
        <v>18</v>
      </c>
      <c r="K87" s="4" t="s">
        <v>25</v>
      </c>
    </row>
    <row r="88" spans="1:11" ht="30.75" customHeight="1" x14ac:dyDescent="0.25">
      <c r="A88" s="9" t="s">
        <v>385</v>
      </c>
      <c r="B88" s="9" t="s">
        <v>20</v>
      </c>
      <c r="C88" s="9" t="s">
        <v>109</v>
      </c>
      <c r="D88" s="9" t="s">
        <v>386</v>
      </c>
      <c r="E88" s="46">
        <v>5.45</v>
      </c>
      <c r="F88" s="19">
        <v>7630</v>
      </c>
      <c r="G88" s="9" t="s">
        <v>387</v>
      </c>
      <c r="H88" s="9" t="s">
        <v>388</v>
      </c>
      <c r="I88" s="9" t="s">
        <v>387</v>
      </c>
      <c r="J88" s="9" t="s">
        <v>18</v>
      </c>
      <c r="K88" s="4" t="s">
        <v>25</v>
      </c>
    </row>
    <row r="89" spans="1:11" ht="30.75" customHeight="1" x14ac:dyDescent="0.25">
      <c r="A89" s="9" t="s">
        <v>389</v>
      </c>
      <c r="B89" s="9" t="s">
        <v>20</v>
      </c>
      <c r="C89" s="9" t="s">
        <v>118</v>
      </c>
      <c r="D89" s="9" t="s">
        <v>390</v>
      </c>
      <c r="E89" s="46">
        <v>5.218</v>
      </c>
      <c r="F89" s="19">
        <v>18002.099999999999</v>
      </c>
      <c r="G89" s="9" t="s">
        <v>16</v>
      </c>
      <c r="H89" s="9" t="s">
        <v>391</v>
      </c>
      <c r="I89" s="9" t="s">
        <v>375</v>
      </c>
      <c r="J89" s="9" t="s">
        <v>18</v>
      </c>
      <c r="K89" s="4" t="s">
        <v>25</v>
      </c>
    </row>
    <row r="90" spans="1:11" ht="30.75" customHeight="1" x14ac:dyDescent="0.25">
      <c r="A90" s="9" t="s">
        <v>392</v>
      </c>
      <c r="B90" s="9" t="s">
        <v>20</v>
      </c>
      <c r="C90" s="9" t="s">
        <v>34</v>
      </c>
      <c r="D90" s="9" t="s">
        <v>318</v>
      </c>
      <c r="E90" s="46">
        <v>5.3090000000000002</v>
      </c>
      <c r="F90" s="19">
        <v>11746.16</v>
      </c>
      <c r="G90" s="9" t="s">
        <v>393</v>
      </c>
      <c r="H90" s="9" t="s">
        <v>394</v>
      </c>
      <c r="I90" s="9" t="s">
        <v>395</v>
      </c>
      <c r="J90" s="9" t="s">
        <v>18</v>
      </c>
      <c r="K90" s="4" t="s">
        <v>25</v>
      </c>
    </row>
    <row r="91" spans="1:11" ht="30.75" customHeight="1" x14ac:dyDescent="0.25">
      <c r="A91" s="9" t="s">
        <v>396</v>
      </c>
      <c r="B91" s="9" t="s">
        <v>20</v>
      </c>
      <c r="C91" s="9" t="s">
        <v>34</v>
      </c>
      <c r="D91" s="9" t="s">
        <v>285</v>
      </c>
      <c r="E91" s="46">
        <v>5.298</v>
      </c>
      <c r="F91" s="19">
        <v>9377.4599999999991</v>
      </c>
      <c r="G91" s="9" t="s">
        <v>113</v>
      </c>
      <c r="H91" s="9" t="s">
        <v>397</v>
      </c>
      <c r="I91" s="9" t="s">
        <v>398</v>
      </c>
      <c r="J91" s="9" t="s">
        <v>18</v>
      </c>
      <c r="K91" s="4" t="s">
        <v>25</v>
      </c>
    </row>
    <row r="92" spans="1:11" ht="30.75" customHeight="1" x14ac:dyDescent="0.25">
      <c r="A92" s="9" t="s">
        <v>399</v>
      </c>
      <c r="B92" s="9" t="s">
        <v>60</v>
      </c>
      <c r="C92" s="9" t="s">
        <v>243</v>
      </c>
      <c r="D92" s="9" t="s">
        <v>400</v>
      </c>
      <c r="E92" s="46">
        <v>5.6429999999999998</v>
      </c>
      <c r="F92" s="19">
        <v>4596.22</v>
      </c>
      <c r="G92" s="9" t="s">
        <v>135</v>
      </c>
      <c r="H92" s="9" t="s">
        <v>401</v>
      </c>
      <c r="I92" s="9" t="s">
        <v>137</v>
      </c>
      <c r="J92" s="9" t="s">
        <v>18</v>
      </c>
      <c r="K92" s="4" t="s">
        <v>25</v>
      </c>
    </row>
    <row r="93" spans="1:11" ht="30.75" customHeight="1" x14ac:dyDescent="0.25">
      <c r="A93" s="9" t="s">
        <v>402</v>
      </c>
      <c r="B93" s="9" t="s">
        <v>60</v>
      </c>
      <c r="C93" s="9" t="s">
        <v>403</v>
      </c>
      <c r="D93" s="9" t="s">
        <v>373</v>
      </c>
      <c r="E93" s="46">
        <v>5.3419999999999996</v>
      </c>
      <c r="F93" s="19">
        <v>4674.25</v>
      </c>
      <c r="G93" s="9" t="s">
        <v>135</v>
      </c>
      <c r="H93" s="9" t="s">
        <v>404</v>
      </c>
      <c r="I93" s="9" t="s">
        <v>137</v>
      </c>
      <c r="J93" s="9" t="s">
        <v>18</v>
      </c>
      <c r="K93" s="4" t="s">
        <v>25</v>
      </c>
    </row>
    <row r="94" spans="1:11" ht="30.75" customHeight="1" x14ac:dyDescent="0.25">
      <c r="A94" s="9" t="s">
        <v>405</v>
      </c>
      <c r="B94" s="9" t="s">
        <v>60</v>
      </c>
      <c r="C94" s="9" t="s">
        <v>81</v>
      </c>
      <c r="D94" s="9" t="s">
        <v>190</v>
      </c>
      <c r="E94" s="46">
        <v>5.6755000000000004</v>
      </c>
      <c r="F94" s="19">
        <v>13734.71</v>
      </c>
      <c r="G94" s="9" t="s">
        <v>74</v>
      </c>
      <c r="H94" s="9" t="s">
        <v>406</v>
      </c>
      <c r="I94" s="9" t="s">
        <v>76</v>
      </c>
      <c r="J94" s="9" t="s">
        <v>18</v>
      </c>
      <c r="K94" s="4" t="s">
        <v>25</v>
      </c>
    </row>
    <row r="95" spans="1:11" ht="30.75" customHeight="1" x14ac:dyDescent="0.25">
      <c r="A95" s="9" t="s">
        <v>407</v>
      </c>
      <c r="B95" s="9" t="s">
        <v>60</v>
      </c>
      <c r="C95" s="9" t="s">
        <v>34</v>
      </c>
      <c r="D95" s="9" t="s">
        <v>408</v>
      </c>
      <c r="E95" s="46">
        <v>5.6755000000000004</v>
      </c>
      <c r="F95" s="19">
        <v>49660.62</v>
      </c>
      <c r="G95" s="9" t="s">
        <v>74</v>
      </c>
      <c r="H95" s="9" t="s">
        <v>409</v>
      </c>
      <c r="I95" s="9" t="s">
        <v>76</v>
      </c>
      <c r="J95" s="9" t="s">
        <v>18</v>
      </c>
      <c r="K95" s="4" t="s">
        <v>25</v>
      </c>
    </row>
    <row r="96" spans="1:11" ht="30.75" customHeight="1" x14ac:dyDescent="0.25">
      <c r="A96" s="9" t="s">
        <v>410</v>
      </c>
      <c r="B96" s="9" t="s">
        <v>60</v>
      </c>
      <c r="C96" s="9" t="s">
        <v>81</v>
      </c>
      <c r="D96" s="9" t="s">
        <v>344</v>
      </c>
      <c r="E96" s="46">
        <v>5.3419999999999996</v>
      </c>
      <c r="F96" s="19">
        <v>9642.31</v>
      </c>
      <c r="G96" s="9" t="s">
        <v>135</v>
      </c>
      <c r="H96" s="9" t="s">
        <v>411</v>
      </c>
      <c r="I96" s="9" t="s">
        <v>137</v>
      </c>
      <c r="J96" s="9" t="s">
        <v>18</v>
      </c>
      <c r="K96" s="4" t="s">
        <v>25</v>
      </c>
    </row>
    <row r="97" spans="1:11" ht="30.75" customHeight="1" x14ac:dyDescent="0.25">
      <c r="A97" s="9" t="s">
        <v>412</v>
      </c>
      <c r="B97" s="9" t="s">
        <v>60</v>
      </c>
      <c r="C97" s="9" t="s">
        <v>413</v>
      </c>
      <c r="D97" s="9" t="s">
        <v>414</v>
      </c>
      <c r="E97" s="46">
        <v>5.1379999999999999</v>
      </c>
      <c r="F97" s="19">
        <v>2055.1999999999998</v>
      </c>
      <c r="G97" s="9" t="s">
        <v>126</v>
      </c>
      <c r="H97" s="9" t="s">
        <v>415</v>
      </c>
      <c r="I97" s="9" t="s">
        <v>128</v>
      </c>
      <c r="J97" s="9" t="s">
        <v>18</v>
      </c>
      <c r="K97" s="4" t="s">
        <v>25</v>
      </c>
    </row>
    <row r="98" spans="1:11" ht="30.75" customHeight="1" x14ac:dyDescent="0.25">
      <c r="A98" s="9" t="s">
        <v>416</v>
      </c>
      <c r="B98" s="9" t="s">
        <v>60</v>
      </c>
      <c r="C98" s="9" t="s">
        <v>417</v>
      </c>
      <c r="D98" s="9" t="s">
        <v>418</v>
      </c>
      <c r="E98" s="46">
        <v>5.3419999999999996</v>
      </c>
      <c r="F98" s="19">
        <v>4006.5</v>
      </c>
      <c r="G98" s="9" t="s">
        <v>135</v>
      </c>
      <c r="H98" s="9" t="s">
        <v>419</v>
      </c>
      <c r="I98" s="9" t="s">
        <v>137</v>
      </c>
      <c r="J98" s="9" t="s">
        <v>18</v>
      </c>
      <c r="K98" s="4" t="s">
        <v>25</v>
      </c>
    </row>
    <row r="99" spans="1:11" ht="30.75" customHeight="1" x14ac:dyDescent="0.25">
      <c r="A99" s="9" t="s">
        <v>420</v>
      </c>
      <c r="B99" s="9" t="s">
        <v>60</v>
      </c>
      <c r="C99" s="9" t="s">
        <v>109</v>
      </c>
      <c r="D99" s="9" t="s">
        <v>421</v>
      </c>
      <c r="E99" s="46">
        <v>5.65</v>
      </c>
      <c r="F99" s="19">
        <v>22600</v>
      </c>
      <c r="G99" s="9" t="s">
        <v>135</v>
      </c>
      <c r="H99" s="9" t="s">
        <v>422</v>
      </c>
      <c r="I99" s="9" t="s">
        <v>137</v>
      </c>
      <c r="J99" s="9" t="s">
        <v>18</v>
      </c>
      <c r="K99" s="4" t="s">
        <v>25</v>
      </c>
    </row>
    <row r="100" spans="1:11" ht="30.75" customHeight="1" x14ac:dyDescent="0.25">
      <c r="A100" s="9" t="s">
        <v>423</v>
      </c>
      <c r="B100" s="9" t="s">
        <v>60</v>
      </c>
      <c r="C100" s="9" t="s">
        <v>232</v>
      </c>
      <c r="D100" s="9" t="s">
        <v>424</v>
      </c>
      <c r="E100" s="46">
        <v>5.3419999999999996</v>
      </c>
      <c r="F100" s="19">
        <v>30609.66</v>
      </c>
      <c r="G100" s="9" t="s">
        <v>135</v>
      </c>
      <c r="H100" s="9" t="s">
        <v>425</v>
      </c>
      <c r="I100" s="9" t="s">
        <v>137</v>
      </c>
      <c r="J100" s="9" t="s">
        <v>18</v>
      </c>
      <c r="K100" s="4" t="s">
        <v>25</v>
      </c>
    </row>
    <row r="101" spans="1:11" ht="30.75" customHeight="1" x14ac:dyDescent="0.25">
      <c r="A101" s="9" t="s">
        <v>426</v>
      </c>
      <c r="B101" s="9" t="s">
        <v>60</v>
      </c>
      <c r="C101" s="9" t="s">
        <v>243</v>
      </c>
      <c r="D101" s="9" t="s">
        <v>427</v>
      </c>
      <c r="E101" s="46">
        <v>5.569</v>
      </c>
      <c r="F101" s="19">
        <v>4343.82</v>
      </c>
      <c r="G101" s="9" t="s">
        <v>135</v>
      </c>
      <c r="H101" s="9" t="s">
        <v>428</v>
      </c>
      <c r="I101" s="9" t="s">
        <v>137</v>
      </c>
      <c r="J101" s="9" t="s">
        <v>18</v>
      </c>
      <c r="K101" s="4" t="s">
        <v>25</v>
      </c>
    </row>
    <row r="102" spans="1:11" ht="30.75" customHeight="1" x14ac:dyDescent="0.25">
      <c r="A102" s="9" t="s">
        <v>429</v>
      </c>
      <c r="B102" s="9" t="s">
        <v>60</v>
      </c>
      <c r="C102" s="9" t="s">
        <v>109</v>
      </c>
      <c r="D102" s="9" t="s">
        <v>430</v>
      </c>
      <c r="E102" s="46">
        <v>5.5750000000000002</v>
      </c>
      <c r="F102" s="19">
        <v>77994.25</v>
      </c>
      <c r="G102" s="9" t="s">
        <v>431</v>
      </c>
      <c r="H102" s="9" t="s">
        <v>432</v>
      </c>
      <c r="I102" s="9" t="s">
        <v>135</v>
      </c>
      <c r="J102" s="9" t="s">
        <v>18</v>
      </c>
      <c r="K102" s="4" t="s">
        <v>25</v>
      </c>
    </row>
    <row r="103" spans="1:11" ht="30.75" customHeight="1" x14ac:dyDescent="0.25">
      <c r="A103" s="9" t="s">
        <v>433</v>
      </c>
      <c r="B103" s="9" t="s">
        <v>60</v>
      </c>
      <c r="C103" s="9" t="s">
        <v>143</v>
      </c>
      <c r="D103" s="9" t="s">
        <v>434</v>
      </c>
      <c r="E103" s="46">
        <v>5.1550000000000002</v>
      </c>
      <c r="F103" s="19">
        <v>4252.87</v>
      </c>
      <c r="G103" s="9" t="s">
        <v>435</v>
      </c>
      <c r="H103" s="9" t="s">
        <v>436</v>
      </c>
      <c r="I103" s="9" t="s">
        <v>437</v>
      </c>
      <c r="J103" s="9" t="s">
        <v>18</v>
      </c>
      <c r="K103" s="4" t="s">
        <v>25</v>
      </c>
    </row>
    <row r="104" spans="1:11" ht="30.75" customHeight="1" x14ac:dyDescent="0.25">
      <c r="A104" s="9" t="s">
        <v>438</v>
      </c>
      <c r="B104" s="9" t="s">
        <v>60</v>
      </c>
      <c r="C104" s="9" t="s">
        <v>34</v>
      </c>
      <c r="D104" s="9" t="s">
        <v>439</v>
      </c>
      <c r="E104" s="46">
        <v>5.21</v>
      </c>
      <c r="F104" s="19">
        <v>57635.62</v>
      </c>
      <c r="G104" s="9" t="s">
        <v>431</v>
      </c>
      <c r="H104" s="9" t="s">
        <v>440</v>
      </c>
      <c r="I104" s="9" t="s">
        <v>135</v>
      </c>
      <c r="J104" s="9" t="s">
        <v>18</v>
      </c>
      <c r="K104" s="4" t="s">
        <v>25</v>
      </c>
    </row>
    <row r="105" spans="1:11" ht="30.75" customHeight="1" x14ac:dyDescent="0.25">
      <c r="A105" s="9" t="s">
        <v>441</v>
      </c>
      <c r="B105" s="9" t="s">
        <v>60</v>
      </c>
      <c r="C105" s="9" t="s">
        <v>260</v>
      </c>
      <c r="D105" s="9" t="s">
        <v>442</v>
      </c>
      <c r="E105" s="46">
        <v>5.1550000000000002</v>
      </c>
      <c r="F105" s="19">
        <v>18207.46</v>
      </c>
      <c r="G105" s="9" t="s">
        <v>435</v>
      </c>
      <c r="H105" s="9" t="s">
        <v>443</v>
      </c>
      <c r="I105" s="9" t="s">
        <v>437</v>
      </c>
      <c r="J105" s="9" t="s">
        <v>18</v>
      </c>
      <c r="K105" s="4" t="s">
        <v>25</v>
      </c>
    </row>
    <row r="106" spans="1:11" ht="30.75" customHeight="1" x14ac:dyDescent="0.25">
      <c r="A106" s="9" t="s">
        <v>444</v>
      </c>
      <c r="B106" s="9" t="s">
        <v>60</v>
      </c>
      <c r="C106" s="9" t="s">
        <v>124</v>
      </c>
      <c r="D106" s="9" t="s">
        <v>445</v>
      </c>
      <c r="E106" s="46">
        <v>5.2690000000000001</v>
      </c>
      <c r="F106" s="19">
        <v>13435.95</v>
      </c>
      <c r="G106" s="9" t="s">
        <v>135</v>
      </c>
      <c r="H106" s="9" t="s">
        <v>446</v>
      </c>
      <c r="I106" s="9" t="s">
        <v>137</v>
      </c>
      <c r="J106" s="9" t="s">
        <v>18</v>
      </c>
      <c r="K106" s="4" t="s">
        <v>25</v>
      </c>
    </row>
    <row r="107" spans="1:11" ht="30.75" customHeight="1" x14ac:dyDescent="0.25">
      <c r="A107" s="9" t="s">
        <v>447</v>
      </c>
      <c r="B107" s="9" t="s">
        <v>60</v>
      </c>
      <c r="C107" s="9" t="s">
        <v>34</v>
      </c>
      <c r="D107" s="9" t="s">
        <v>448</v>
      </c>
      <c r="E107" s="46">
        <v>5.2690000000000001</v>
      </c>
      <c r="F107" s="19">
        <v>81840.740000000005</v>
      </c>
      <c r="G107" s="9" t="s">
        <v>135</v>
      </c>
      <c r="H107" s="9" t="s">
        <v>449</v>
      </c>
      <c r="I107" s="9" t="s">
        <v>137</v>
      </c>
      <c r="J107" s="9" t="s">
        <v>18</v>
      </c>
      <c r="K107" s="4" t="s">
        <v>25</v>
      </c>
    </row>
    <row r="108" spans="1:11" ht="30.75" customHeight="1" x14ac:dyDescent="0.25">
      <c r="A108" s="9" t="s">
        <v>450</v>
      </c>
      <c r="B108" s="9" t="s">
        <v>147</v>
      </c>
      <c r="C108" s="9" t="s">
        <v>109</v>
      </c>
      <c r="D108" s="9" t="s">
        <v>451</v>
      </c>
      <c r="E108" s="46">
        <v>5.718</v>
      </c>
      <c r="F108" s="19">
        <v>110471.76</v>
      </c>
      <c r="G108" s="9" t="s">
        <v>149</v>
      </c>
      <c r="H108" s="9" t="s">
        <v>452</v>
      </c>
      <c r="I108" s="9" t="s">
        <v>151</v>
      </c>
      <c r="J108" s="9" t="s">
        <v>8</v>
      </c>
      <c r="K108" s="4" t="s">
        <v>25</v>
      </c>
    </row>
    <row r="109" spans="1:11" ht="30.75" customHeight="1" x14ac:dyDescent="0.25">
      <c r="A109" s="9" t="s">
        <v>453</v>
      </c>
      <c r="B109" s="9" t="s">
        <v>60</v>
      </c>
      <c r="C109" s="9" t="s">
        <v>105</v>
      </c>
      <c r="D109" s="9" t="s">
        <v>454</v>
      </c>
      <c r="E109" s="46">
        <v>6.4740000000000002</v>
      </c>
      <c r="F109" s="19">
        <v>13595.4</v>
      </c>
      <c r="G109" s="9" t="s">
        <v>135</v>
      </c>
      <c r="H109" s="9" t="s">
        <v>428</v>
      </c>
      <c r="I109" s="9" t="s">
        <v>137</v>
      </c>
      <c r="J109" s="9" t="s">
        <v>18</v>
      </c>
      <c r="K109" s="4" t="s">
        <v>25</v>
      </c>
    </row>
    <row r="110" spans="1:11" ht="30.75" customHeight="1" x14ac:dyDescent="0.25">
      <c r="A110" s="9" t="s">
        <v>455</v>
      </c>
      <c r="B110" s="9" t="s">
        <v>60</v>
      </c>
      <c r="C110" s="9" t="s">
        <v>2250</v>
      </c>
      <c r="D110" s="9" t="s">
        <v>457</v>
      </c>
      <c r="E110" s="46">
        <v>5.3179999999999996</v>
      </c>
      <c r="F110" s="19">
        <v>34620.18</v>
      </c>
      <c r="G110" s="9" t="s">
        <v>120</v>
      </c>
      <c r="H110" s="9" t="s">
        <v>458</v>
      </c>
      <c r="I110" s="9" t="s">
        <v>122</v>
      </c>
      <c r="J110" s="9" t="s">
        <v>18</v>
      </c>
      <c r="K110" s="4" t="s">
        <v>25</v>
      </c>
    </row>
    <row r="111" spans="1:11" ht="30.75" customHeight="1" x14ac:dyDescent="0.25">
      <c r="A111" s="9" t="s">
        <v>459</v>
      </c>
      <c r="B111" s="9" t="s">
        <v>60</v>
      </c>
      <c r="C111" s="9" t="s">
        <v>232</v>
      </c>
      <c r="D111" s="9" t="s">
        <v>460</v>
      </c>
      <c r="E111" s="46">
        <v>5.2069999999999999</v>
      </c>
      <c r="F111" s="19">
        <v>15959.45</v>
      </c>
      <c r="G111" s="9" t="s">
        <v>14</v>
      </c>
      <c r="H111" s="9" t="s">
        <v>461</v>
      </c>
      <c r="I111" s="9" t="s">
        <v>16</v>
      </c>
      <c r="J111" s="9" t="s">
        <v>18</v>
      </c>
      <c r="K111" s="4" t="s">
        <v>25</v>
      </c>
    </row>
    <row r="112" spans="1:11" ht="30.75" customHeight="1" x14ac:dyDescent="0.25">
      <c r="A112" s="9" t="s">
        <v>462</v>
      </c>
      <c r="B112" s="9" t="s">
        <v>60</v>
      </c>
      <c r="C112" s="9" t="s">
        <v>81</v>
      </c>
      <c r="D112" s="9" t="s">
        <v>190</v>
      </c>
      <c r="E112" s="46">
        <v>5.2069999999999999</v>
      </c>
      <c r="F112" s="19">
        <v>12600.94</v>
      </c>
      <c r="G112" s="9" t="s">
        <v>14</v>
      </c>
      <c r="H112" s="9" t="s">
        <v>463</v>
      </c>
      <c r="I112" s="9" t="s">
        <v>16</v>
      </c>
      <c r="J112" s="9" t="s">
        <v>18</v>
      </c>
      <c r="K112" s="4" t="s">
        <v>25</v>
      </c>
    </row>
    <row r="113" spans="1:11" ht="30.75" customHeight="1" x14ac:dyDescent="0.25">
      <c r="A113" s="9" t="s">
        <v>464</v>
      </c>
      <c r="B113" s="9" t="s">
        <v>60</v>
      </c>
      <c r="C113" s="9" t="s">
        <v>465</v>
      </c>
      <c r="D113" s="9" t="s">
        <v>466</v>
      </c>
      <c r="E113" s="46">
        <v>5.0529999999999999</v>
      </c>
      <c r="F113" s="19">
        <v>5047.9399999999996</v>
      </c>
      <c r="G113" s="9" t="s">
        <v>467</v>
      </c>
      <c r="H113" s="9" t="s">
        <v>468</v>
      </c>
      <c r="I113" s="9" t="s">
        <v>435</v>
      </c>
      <c r="J113" s="9" t="s">
        <v>18</v>
      </c>
      <c r="K113" s="4" t="s">
        <v>25</v>
      </c>
    </row>
    <row r="114" spans="1:11" ht="30.75" customHeight="1" x14ac:dyDescent="0.25">
      <c r="A114" s="9" t="s">
        <v>469</v>
      </c>
      <c r="B114" s="9" t="s">
        <v>60</v>
      </c>
      <c r="C114" s="9" t="s">
        <v>470</v>
      </c>
      <c r="D114" s="9" t="s">
        <v>471</v>
      </c>
      <c r="E114" s="46">
        <v>5.1379999999999999</v>
      </c>
      <c r="F114" s="19">
        <v>22915.48</v>
      </c>
      <c r="G114" s="9" t="s">
        <v>126</v>
      </c>
      <c r="H114" s="9" t="s">
        <v>472</v>
      </c>
      <c r="I114" s="9" t="s">
        <v>128</v>
      </c>
      <c r="J114" s="9" t="s">
        <v>18</v>
      </c>
      <c r="K114" s="4" t="s">
        <v>25</v>
      </c>
    </row>
    <row r="115" spans="1:11" ht="30.75" customHeight="1" x14ac:dyDescent="0.25">
      <c r="A115" s="9" t="s">
        <v>473</v>
      </c>
      <c r="B115" s="9" t="s">
        <v>20</v>
      </c>
      <c r="C115" s="9" t="s">
        <v>474</v>
      </c>
      <c r="D115" s="9" t="s">
        <v>475</v>
      </c>
      <c r="E115" s="46">
        <v>5.0579999999999998</v>
      </c>
      <c r="F115" s="19">
        <v>1770.3</v>
      </c>
      <c r="G115" s="9" t="s">
        <v>476</v>
      </c>
      <c r="H115" s="9" t="s">
        <v>477</v>
      </c>
      <c r="I115" s="9" t="s">
        <v>478</v>
      </c>
      <c r="J115" s="9" t="s">
        <v>18</v>
      </c>
      <c r="K115" s="4" t="s">
        <v>25</v>
      </c>
    </row>
    <row r="116" spans="1:11" ht="30.75" customHeight="1" x14ac:dyDescent="0.25">
      <c r="A116" s="9" t="s">
        <v>479</v>
      </c>
      <c r="B116" s="9" t="s">
        <v>181</v>
      </c>
      <c r="C116" s="9" t="s">
        <v>34</v>
      </c>
      <c r="D116" s="9" t="s">
        <v>182</v>
      </c>
      <c r="E116" s="46">
        <v>5.1349999999999998</v>
      </c>
      <c r="F116" s="19">
        <v>15148.25</v>
      </c>
      <c r="G116" s="9" t="s">
        <v>126</v>
      </c>
      <c r="H116" s="9" t="s">
        <v>480</v>
      </c>
      <c r="I116" s="9" t="s">
        <v>128</v>
      </c>
      <c r="J116" s="9" t="s">
        <v>18</v>
      </c>
      <c r="K116" s="4" t="s">
        <v>25</v>
      </c>
    </row>
    <row r="117" spans="1:11" ht="30.75" customHeight="1" x14ac:dyDescent="0.25">
      <c r="A117" s="9" t="s">
        <v>481</v>
      </c>
      <c r="B117" s="9" t="s">
        <v>181</v>
      </c>
      <c r="C117" s="9" t="s">
        <v>81</v>
      </c>
      <c r="D117" s="9" t="s">
        <v>344</v>
      </c>
      <c r="E117" s="46">
        <v>5.2279999999999998</v>
      </c>
      <c r="F117" s="19">
        <v>9436.5400000000009</v>
      </c>
      <c r="G117" s="9" t="s">
        <v>431</v>
      </c>
      <c r="H117" s="9" t="s">
        <v>482</v>
      </c>
      <c r="I117" s="9" t="s">
        <v>135</v>
      </c>
      <c r="J117" s="9" t="s">
        <v>18</v>
      </c>
      <c r="K117" s="4" t="s">
        <v>25</v>
      </c>
    </row>
    <row r="118" spans="1:11" ht="30.75" customHeight="1" x14ac:dyDescent="0.25">
      <c r="A118" s="9" t="s">
        <v>483</v>
      </c>
      <c r="B118" s="9" t="s">
        <v>181</v>
      </c>
      <c r="C118" s="9" t="s">
        <v>109</v>
      </c>
      <c r="D118" s="9" t="s">
        <v>484</v>
      </c>
      <c r="E118" s="46">
        <v>5.7794999999999996</v>
      </c>
      <c r="F118" s="19">
        <v>10403.1</v>
      </c>
      <c r="G118" s="9" t="s">
        <v>137</v>
      </c>
      <c r="H118" s="9" t="s">
        <v>485</v>
      </c>
      <c r="I118" s="9" t="s">
        <v>370</v>
      </c>
      <c r="J118" s="9" t="s">
        <v>18</v>
      </c>
      <c r="K118" s="4" t="s">
        <v>25</v>
      </c>
    </row>
    <row r="119" spans="1:11" ht="30.75" customHeight="1" x14ac:dyDescent="0.25">
      <c r="A119" s="9" t="s">
        <v>486</v>
      </c>
      <c r="B119" s="9" t="s">
        <v>181</v>
      </c>
      <c r="C119" s="9" t="s">
        <v>81</v>
      </c>
      <c r="D119" s="9" t="s">
        <v>360</v>
      </c>
      <c r="E119" s="46">
        <v>5.3372000000000002</v>
      </c>
      <c r="F119" s="19">
        <v>13316.31</v>
      </c>
      <c r="G119" s="9" t="s">
        <v>368</v>
      </c>
      <c r="H119" s="9" t="s">
        <v>487</v>
      </c>
      <c r="I119" s="9" t="s">
        <v>370</v>
      </c>
      <c r="J119" s="9" t="s">
        <v>18</v>
      </c>
      <c r="K119" s="4" t="s">
        <v>25</v>
      </c>
    </row>
    <row r="120" spans="1:11" ht="30.75" customHeight="1" x14ac:dyDescent="0.25">
      <c r="A120" s="9" t="s">
        <v>488</v>
      </c>
      <c r="B120" s="9" t="s">
        <v>181</v>
      </c>
      <c r="C120" s="9" t="s">
        <v>34</v>
      </c>
      <c r="D120" s="9" t="s">
        <v>489</v>
      </c>
      <c r="E120" s="46">
        <v>5.1349999999999998</v>
      </c>
      <c r="F120" s="19">
        <v>4903.92</v>
      </c>
      <c r="G120" s="9" t="s">
        <v>126</v>
      </c>
      <c r="H120" s="9" t="s">
        <v>490</v>
      </c>
      <c r="I120" s="9" t="s">
        <v>128</v>
      </c>
      <c r="J120" s="9" t="s">
        <v>18</v>
      </c>
      <c r="K120" s="4" t="s">
        <v>25</v>
      </c>
    </row>
    <row r="121" spans="1:11" ht="30.75" customHeight="1" x14ac:dyDescent="0.25">
      <c r="A121" s="9" t="s">
        <v>491</v>
      </c>
      <c r="B121" s="9" t="s">
        <v>181</v>
      </c>
      <c r="C121" s="9" t="s">
        <v>68</v>
      </c>
      <c r="D121" s="9" t="s">
        <v>492</v>
      </c>
      <c r="E121" s="46">
        <v>5.3659999999999997</v>
      </c>
      <c r="F121" s="19">
        <v>18781</v>
      </c>
      <c r="G121" s="9" t="s">
        <v>120</v>
      </c>
      <c r="H121" s="9" t="s">
        <v>493</v>
      </c>
      <c r="I121" s="9" t="s">
        <v>122</v>
      </c>
      <c r="J121" s="9" t="s">
        <v>18</v>
      </c>
      <c r="K121" s="4" t="s">
        <v>25</v>
      </c>
    </row>
    <row r="122" spans="1:11" ht="30.75" customHeight="1" x14ac:dyDescent="0.25">
      <c r="A122" s="9" t="s">
        <v>494</v>
      </c>
      <c r="B122" s="9" t="s">
        <v>181</v>
      </c>
      <c r="C122" s="9" t="s">
        <v>109</v>
      </c>
      <c r="D122" s="9" t="s">
        <v>495</v>
      </c>
      <c r="E122" s="46">
        <v>5.3659999999999997</v>
      </c>
      <c r="F122" s="19">
        <v>7929.55</v>
      </c>
      <c r="G122" s="9" t="s">
        <v>120</v>
      </c>
      <c r="H122" s="9" t="s">
        <v>496</v>
      </c>
      <c r="I122" s="9" t="s">
        <v>122</v>
      </c>
      <c r="J122" s="9" t="s">
        <v>18</v>
      </c>
      <c r="K122" s="4" t="s">
        <v>25</v>
      </c>
    </row>
    <row r="123" spans="1:11" ht="30.75" customHeight="1" x14ac:dyDescent="0.25">
      <c r="A123" s="9" t="s">
        <v>497</v>
      </c>
      <c r="B123" s="9" t="s">
        <v>181</v>
      </c>
      <c r="C123" s="9" t="s">
        <v>81</v>
      </c>
      <c r="D123" s="9" t="s">
        <v>344</v>
      </c>
      <c r="E123" s="46">
        <v>5.2050000000000001</v>
      </c>
      <c r="F123" s="19">
        <v>9395.02</v>
      </c>
      <c r="G123" s="9" t="s">
        <v>498</v>
      </c>
      <c r="H123" s="9" t="s">
        <v>499</v>
      </c>
      <c r="I123" s="9" t="s">
        <v>14</v>
      </c>
      <c r="J123" s="9" t="s">
        <v>18</v>
      </c>
      <c r="K123" s="4" t="s">
        <v>25</v>
      </c>
    </row>
    <row r="124" spans="1:11" ht="30.75" customHeight="1" x14ac:dyDescent="0.25">
      <c r="A124" s="9" t="s">
        <v>500</v>
      </c>
      <c r="B124" s="9" t="s">
        <v>181</v>
      </c>
      <c r="C124" s="9" t="s">
        <v>34</v>
      </c>
      <c r="D124" s="9" t="s">
        <v>182</v>
      </c>
      <c r="E124" s="46">
        <v>5.218</v>
      </c>
      <c r="F124" s="19">
        <v>15393.1</v>
      </c>
      <c r="G124" s="9" t="s">
        <v>16</v>
      </c>
      <c r="H124" s="9" t="s">
        <v>501</v>
      </c>
      <c r="I124" s="9" t="s">
        <v>502</v>
      </c>
      <c r="J124" s="9" t="s">
        <v>18</v>
      </c>
      <c r="K124" s="4" t="s">
        <v>25</v>
      </c>
    </row>
    <row r="125" spans="1:11" ht="30.75" customHeight="1" x14ac:dyDescent="0.25">
      <c r="A125" s="9" t="s">
        <v>503</v>
      </c>
      <c r="B125" s="9" t="s">
        <v>181</v>
      </c>
      <c r="C125" s="9" t="s">
        <v>34</v>
      </c>
      <c r="D125" s="9" t="s">
        <v>182</v>
      </c>
      <c r="E125" s="46">
        <v>5.218</v>
      </c>
      <c r="F125" s="19">
        <v>15393.1</v>
      </c>
      <c r="G125" s="9" t="s">
        <v>16</v>
      </c>
      <c r="H125" s="9" t="s">
        <v>504</v>
      </c>
      <c r="I125" s="9" t="s">
        <v>375</v>
      </c>
      <c r="J125" s="9" t="s">
        <v>18</v>
      </c>
      <c r="K125" s="4" t="s">
        <v>25</v>
      </c>
    </row>
    <row r="126" spans="1:11" ht="30.75" customHeight="1" x14ac:dyDescent="0.25">
      <c r="A126" s="9" t="s">
        <v>505</v>
      </c>
      <c r="B126" s="9" t="s">
        <v>181</v>
      </c>
      <c r="C126" s="9" t="s">
        <v>109</v>
      </c>
      <c r="D126" s="9" t="s">
        <v>506</v>
      </c>
      <c r="E126" s="46">
        <v>5.2050000000000001</v>
      </c>
      <c r="F126" s="19">
        <v>8742.1</v>
      </c>
      <c r="G126" s="9" t="s">
        <v>498</v>
      </c>
      <c r="H126" s="9" t="s">
        <v>507</v>
      </c>
      <c r="I126" s="9" t="s">
        <v>14</v>
      </c>
      <c r="J126" s="9" t="s">
        <v>18</v>
      </c>
      <c r="K126" s="4" t="s">
        <v>25</v>
      </c>
    </row>
    <row r="127" spans="1:11" ht="30.75" customHeight="1" x14ac:dyDescent="0.25">
      <c r="A127" s="9" t="s">
        <v>508</v>
      </c>
      <c r="B127" s="9" t="s">
        <v>181</v>
      </c>
      <c r="C127" s="9" t="s">
        <v>509</v>
      </c>
      <c r="D127" s="9" t="s">
        <v>510</v>
      </c>
      <c r="E127" s="46">
        <v>5.2050000000000001</v>
      </c>
      <c r="F127" s="19">
        <v>8640.2999999999993</v>
      </c>
      <c r="G127" s="9" t="s">
        <v>498</v>
      </c>
      <c r="H127" s="9" t="s">
        <v>511</v>
      </c>
      <c r="I127" s="9" t="s">
        <v>14</v>
      </c>
      <c r="J127" s="9" t="s">
        <v>18</v>
      </c>
      <c r="K127" s="4" t="s">
        <v>25</v>
      </c>
    </row>
    <row r="128" spans="1:11" ht="30.75" customHeight="1" x14ac:dyDescent="0.25">
      <c r="A128" s="9" t="s">
        <v>512</v>
      </c>
      <c r="B128" s="9" t="s">
        <v>60</v>
      </c>
      <c r="C128" s="9" t="s">
        <v>34</v>
      </c>
      <c r="D128" s="9" t="s">
        <v>513</v>
      </c>
      <c r="E128" s="46">
        <v>4.7229999999999999</v>
      </c>
      <c r="F128" s="19">
        <v>86761.51</v>
      </c>
      <c r="G128" s="9" t="s">
        <v>514</v>
      </c>
      <c r="H128" s="9" t="s">
        <v>515</v>
      </c>
      <c r="I128" s="9" t="s">
        <v>516</v>
      </c>
      <c r="J128" s="9" t="s">
        <v>18</v>
      </c>
      <c r="K128" s="4" t="s">
        <v>25</v>
      </c>
    </row>
    <row r="129" spans="1:11" ht="30.75" customHeight="1" x14ac:dyDescent="0.25">
      <c r="A129" s="9" t="s">
        <v>517</v>
      </c>
      <c r="B129" s="9" t="s">
        <v>60</v>
      </c>
      <c r="C129" s="9" t="s">
        <v>232</v>
      </c>
      <c r="D129" s="9" t="s">
        <v>518</v>
      </c>
      <c r="E129" s="46">
        <v>4.7725</v>
      </c>
      <c r="F129" s="19">
        <v>32333.68</v>
      </c>
      <c r="G129" s="9" t="s">
        <v>195</v>
      </c>
      <c r="H129" s="9" t="s">
        <v>519</v>
      </c>
      <c r="I129" s="9" t="s">
        <v>197</v>
      </c>
      <c r="J129" s="9" t="s">
        <v>18</v>
      </c>
      <c r="K129" s="4" t="s">
        <v>25</v>
      </c>
    </row>
    <row r="130" spans="1:11" ht="30.75" customHeight="1" x14ac:dyDescent="0.25">
      <c r="A130" s="9" t="s">
        <v>520</v>
      </c>
      <c r="B130" s="9" t="s">
        <v>60</v>
      </c>
      <c r="C130" s="9" t="s">
        <v>109</v>
      </c>
      <c r="D130" s="9" t="s">
        <v>521</v>
      </c>
      <c r="E130" s="46">
        <v>5.0640000000000001</v>
      </c>
      <c r="F130" s="19">
        <v>66135.839999999997</v>
      </c>
      <c r="G130" s="9" t="s">
        <v>514</v>
      </c>
      <c r="H130" s="9" t="s">
        <v>522</v>
      </c>
      <c r="I130" s="9" t="s">
        <v>516</v>
      </c>
      <c r="J130" s="9" t="s">
        <v>18</v>
      </c>
      <c r="K130" s="4" t="s">
        <v>25</v>
      </c>
    </row>
    <row r="131" spans="1:11" ht="30.75" customHeight="1" x14ac:dyDescent="0.25">
      <c r="A131" s="9" t="s">
        <v>523</v>
      </c>
      <c r="B131" s="9" t="s">
        <v>60</v>
      </c>
      <c r="C131" s="9" t="s">
        <v>81</v>
      </c>
      <c r="D131" s="9" t="s">
        <v>524</v>
      </c>
      <c r="E131" s="46">
        <v>4.8070000000000004</v>
      </c>
      <c r="F131" s="19">
        <v>31336.83</v>
      </c>
      <c r="G131" s="9" t="s">
        <v>195</v>
      </c>
      <c r="H131" s="9" t="s">
        <v>525</v>
      </c>
      <c r="I131" s="9" t="s">
        <v>197</v>
      </c>
      <c r="J131" s="9" t="s">
        <v>18</v>
      </c>
      <c r="K131" s="4" t="s">
        <v>25</v>
      </c>
    </row>
    <row r="132" spans="1:11" ht="30.75" customHeight="1" x14ac:dyDescent="0.25">
      <c r="A132" s="9" t="s">
        <v>526</v>
      </c>
      <c r="B132" s="9" t="s">
        <v>60</v>
      </c>
      <c r="C132" s="9" t="s">
        <v>527</v>
      </c>
      <c r="D132" s="9" t="s">
        <v>528</v>
      </c>
      <c r="E132" s="46">
        <v>4.7229999999999999</v>
      </c>
      <c r="F132" s="19">
        <v>9564.07</v>
      </c>
      <c r="G132" s="9" t="s">
        <v>514</v>
      </c>
      <c r="H132" s="9" t="s">
        <v>529</v>
      </c>
      <c r="I132" s="9" t="s">
        <v>516</v>
      </c>
      <c r="J132" s="9" t="s">
        <v>18</v>
      </c>
      <c r="K132" s="4" t="s">
        <v>25</v>
      </c>
    </row>
    <row r="133" spans="1:11" ht="30.75" customHeight="1" x14ac:dyDescent="0.25">
      <c r="A133" s="9" t="s">
        <v>530</v>
      </c>
      <c r="B133" s="9" t="s">
        <v>60</v>
      </c>
      <c r="C133" s="9" t="s">
        <v>531</v>
      </c>
      <c r="D133" s="9" t="s">
        <v>532</v>
      </c>
      <c r="E133" s="46">
        <v>4.8540000000000001</v>
      </c>
      <c r="F133" s="19">
        <v>1893.06</v>
      </c>
      <c r="G133" s="9" t="s">
        <v>328</v>
      </c>
      <c r="H133" s="9" t="s">
        <v>533</v>
      </c>
      <c r="I133" s="9" t="s">
        <v>534</v>
      </c>
      <c r="J133" s="9" t="s">
        <v>18</v>
      </c>
      <c r="K133" s="4" t="s">
        <v>25</v>
      </c>
    </row>
    <row r="134" spans="1:11" ht="30.75" customHeight="1" x14ac:dyDescent="0.25">
      <c r="A134" s="9" t="s">
        <v>535</v>
      </c>
      <c r="B134" s="9" t="s">
        <v>60</v>
      </c>
      <c r="C134" s="9" t="s">
        <v>470</v>
      </c>
      <c r="D134" s="9" t="s">
        <v>131</v>
      </c>
      <c r="E134" s="46">
        <v>4.7229999999999999</v>
      </c>
      <c r="F134" s="19">
        <v>13484.16</v>
      </c>
      <c r="G134" s="9" t="s">
        <v>514</v>
      </c>
      <c r="H134" s="9" t="s">
        <v>536</v>
      </c>
      <c r="I134" s="9" t="s">
        <v>516</v>
      </c>
      <c r="J134" s="9" t="s">
        <v>18</v>
      </c>
      <c r="K134" s="4" t="s">
        <v>25</v>
      </c>
    </row>
    <row r="135" spans="1:11" ht="30.75" customHeight="1" x14ac:dyDescent="0.25">
      <c r="A135" s="9" t="s">
        <v>537</v>
      </c>
      <c r="B135" s="9" t="s">
        <v>147</v>
      </c>
      <c r="C135" s="9" t="s">
        <v>81</v>
      </c>
      <c r="D135" s="9" t="s">
        <v>538</v>
      </c>
      <c r="E135" s="46">
        <v>4.8070000000000004</v>
      </c>
      <c r="F135" s="19">
        <v>22929.39</v>
      </c>
      <c r="G135" s="9" t="s">
        <v>539</v>
      </c>
      <c r="H135" s="9" t="s">
        <v>540</v>
      </c>
      <c r="I135" s="9" t="s">
        <v>541</v>
      </c>
      <c r="J135" s="9" t="s">
        <v>8</v>
      </c>
      <c r="K135" s="4" t="s">
        <v>25</v>
      </c>
    </row>
    <row r="136" spans="1:11" ht="30.75" customHeight="1" x14ac:dyDescent="0.25">
      <c r="A136" s="9" t="s">
        <v>542</v>
      </c>
      <c r="B136" s="9" t="s">
        <v>60</v>
      </c>
      <c r="C136" s="9" t="s">
        <v>260</v>
      </c>
      <c r="D136" s="9" t="s">
        <v>543</v>
      </c>
      <c r="E136" s="46">
        <v>4.7725</v>
      </c>
      <c r="F136" s="19">
        <v>2982.81</v>
      </c>
      <c r="G136" s="9" t="s">
        <v>195</v>
      </c>
      <c r="H136" s="9" t="s">
        <v>544</v>
      </c>
      <c r="I136" s="9" t="s">
        <v>197</v>
      </c>
      <c r="J136" s="9" t="s">
        <v>18</v>
      </c>
      <c r="K136" s="4" t="s">
        <v>25</v>
      </c>
    </row>
    <row r="137" spans="1:11" ht="30.75" customHeight="1" x14ac:dyDescent="0.25">
      <c r="A137" s="9" t="s">
        <v>545</v>
      </c>
      <c r="B137" s="9" t="s">
        <v>60</v>
      </c>
      <c r="C137" s="9" t="s">
        <v>109</v>
      </c>
      <c r="D137" s="9" t="s">
        <v>546</v>
      </c>
      <c r="E137" s="46">
        <v>5.0149999999999997</v>
      </c>
      <c r="F137" s="19">
        <v>40571.35</v>
      </c>
      <c r="G137" s="9" t="s">
        <v>197</v>
      </c>
      <c r="H137" s="9" t="s">
        <v>547</v>
      </c>
      <c r="I137" s="9" t="s">
        <v>548</v>
      </c>
      <c r="J137" s="9" t="s">
        <v>18</v>
      </c>
      <c r="K137" s="4" t="s">
        <v>25</v>
      </c>
    </row>
    <row r="138" spans="1:11" ht="30.75" customHeight="1" x14ac:dyDescent="0.25">
      <c r="A138" s="9" t="s">
        <v>549</v>
      </c>
      <c r="B138" s="9" t="s">
        <v>60</v>
      </c>
      <c r="C138" s="9" t="s">
        <v>105</v>
      </c>
      <c r="D138" s="9" t="s">
        <v>550</v>
      </c>
      <c r="E138" s="46">
        <v>6.2910000000000004</v>
      </c>
      <c r="F138" s="19">
        <v>10065.969999999999</v>
      </c>
      <c r="G138" s="9" t="s">
        <v>551</v>
      </c>
      <c r="H138" s="9" t="s">
        <v>552</v>
      </c>
      <c r="I138" s="9" t="s">
        <v>553</v>
      </c>
      <c r="J138" s="9" t="s">
        <v>18</v>
      </c>
      <c r="K138" s="4" t="s">
        <v>25</v>
      </c>
    </row>
    <row r="139" spans="1:11" ht="30.75" customHeight="1" x14ac:dyDescent="0.25">
      <c r="A139" s="9" t="s">
        <v>554</v>
      </c>
      <c r="B139" s="9" t="s">
        <v>60</v>
      </c>
      <c r="C139" s="9" t="s">
        <v>222</v>
      </c>
      <c r="D139" s="9" t="s">
        <v>555</v>
      </c>
      <c r="E139" s="46">
        <v>4.8070000000000004</v>
      </c>
      <c r="F139" s="19">
        <v>4081.14</v>
      </c>
      <c r="G139" s="9" t="s">
        <v>195</v>
      </c>
      <c r="H139" s="9" t="s">
        <v>556</v>
      </c>
      <c r="I139" s="9" t="s">
        <v>197</v>
      </c>
      <c r="J139" s="9" t="s">
        <v>18</v>
      </c>
      <c r="K139" s="4" t="s">
        <v>25</v>
      </c>
    </row>
    <row r="140" spans="1:11" ht="30.75" customHeight="1" x14ac:dyDescent="0.25">
      <c r="A140" s="9" t="s">
        <v>557</v>
      </c>
      <c r="B140" s="9" t="s">
        <v>60</v>
      </c>
      <c r="C140" s="9" t="s">
        <v>243</v>
      </c>
      <c r="D140" s="9" t="s">
        <v>558</v>
      </c>
      <c r="E140" s="46">
        <v>5.1531000000000002</v>
      </c>
      <c r="F140" s="19">
        <v>7281.33</v>
      </c>
      <c r="G140" s="9" t="s">
        <v>195</v>
      </c>
      <c r="H140" s="9" t="s">
        <v>559</v>
      </c>
      <c r="I140" s="9" t="s">
        <v>197</v>
      </c>
      <c r="J140" s="9" t="s">
        <v>18</v>
      </c>
      <c r="K140" s="4" t="s">
        <v>25</v>
      </c>
    </row>
    <row r="141" spans="1:11" ht="30.75" customHeight="1" x14ac:dyDescent="0.25">
      <c r="A141" s="9" t="s">
        <v>560</v>
      </c>
      <c r="B141" s="9" t="s">
        <v>60</v>
      </c>
      <c r="C141" s="9" t="s">
        <v>561</v>
      </c>
      <c r="D141" s="9" t="s">
        <v>562</v>
      </c>
      <c r="E141" s="46">
        <v>4.8070000000000004</v>
      </c>
      <c r="F141" s="19">
        <v>5528.05</v>
      </c>
      <c r="G141" s="9" t="s">
        <v>195</v>
      </c>
      <c r="H141" s="9" t="s">
        <v>563</v>
      </c>
      <c r="I141" s="9" t="s">
        <v>197</v>
      </c>
      <c r="J141" s="9" t="s">
        <v>18</v>
      </c>
      <c r="K141" s="4" t="s">
        <v>25</v>
      </c>
    </row>
    <row r="142" spans="1:11" ht="30.75" customHeight="1" x14ac:dyDescent="0.25">
      <c r="A142" s="9" t="s">
        <v>564</v>
      </c>
      <c r="B142" s="9" t="s">
        <v>60</v>
      </c>
      <c r="C142" s="9" t="s">
        <v>232</v>
      </c>
      <c r="D142" s="9" t="s">
        <v>307</v>
      </c>
      <c r="E142" s="46">
        <v>4.7725</v>
      </c>
      <c r="F142" s="19">
        <v>12241.46</v>
      </c>
      <c r="G142" s="9" t="s">
        <v>195</v>
      </c>
      <c r="H142" s="9" t="s">
        <v>565</v>
      </c>
      <c r="I142" s="9" t="s">
        <v>197</v>
      </c>
      <c r="J142" s="9" t="s">
        <v>18</v>
      </c>
      <c r="K142" s="4" t="s">
        <v>25</v>
      </c>
    </row>
    <row r="143" spans="1:11" ht="30.75" customHeight="1" x14ac:dyDescent="0.25">
      <c r="A143" s="9" t="s">
        <v>566</v>
      </c>
      <c r="B143" s="9" t="s">
        <v>60</v>
      </c>
      <c r="C143" s="9" t="s">
        <v>34</v>
      </c>
      <c r="D143" s="9" t="s">
        <v>567</v>
      </c>
      <c r="E143" s="46">
        <v>4.8975</v>
      </c>
      <c r="F143" s="19">
        <v>97913.26</v>
      </c>
      <c r="G143" s="9" t="s">
        <v>568</v>
      </c>
      <c r="H143" s="9" t="s">
        <v>569</v>
      </c>
      <c r="I143" s="9" t="s">
        <v>570</v>
      </c>
      <c r="J143" s="9" t="s">
        <v>18</v>
      </c>
      <c r="K143" s="4" t="s">
        <v>25</v>
      </c>
    </row>
    <row r="144" spans="1:11" ht="30.75" customHeight="1" x14ac:dyDescent="0.25">
      <c r="A144" s="9" t="s">
        <v>571</v>
      </c>
      <c r="B144" s="9" t="s">
        <v>60</v>
      </c>
      <c r="C144" s="9" t="s">
        <v>109</v>
      </c>
      <c r="D144" s="9" t="s">
        <v>572</v>
      </c>
      <c r="E144" s="46">
        <v>5.0365000000000002</v>
      </c>
      <c r="F144" s="19">
        <v>77259.91</v>
      </c>
      <c r="G144" s="9" t="s">
        <v>568</v>
      </c>
      <c r="H144" s="9" t="s">
        <v>573</v>
      </c>
      <c r="I144" s="9" t="s">
        <v>570</v>
      </c>
      <c r="J144" s="9" t="s">
        <v>18</v>
      </c>
      <c r="K144" s="4" t="s">
        <v>25</v>
      </c>
    </row>
    <row r="145" spans="1:11" ht="30.75" customHeight="1" x14ac:dyDescent="0.25">
      <c r="A145" s="15" t="s">
        <v>574</v>
      </c>
      <c r="B145" s="15" t="s">
        <v>27</v>
      </c>
      <c r="C145" s="15" t="s">
        <v>139</v>
      </c>
      <c r="D145" s="15" t="s">
        <v>575</v>
      </c>
      <c r="E145" s="52">
        <v>5.3220000000000001</v>
      </c>
      <c r="F145" s="19">
        <v>11122.98</v>
      </c>
      <c r="G145" s="15" t="s">
        <v>437</v>
      </c>
      <c r="H145" s="15" t="s">
        <v>576</v>
      </c>
      <c r="I145" s="15" t="s">
        <v>122</v>
      </c>
      <c r="J145" s="15" t="s">
        <v>18</v>
      </c>
      <c r="K145" s="4" t="s">
        <v>9</v>
      </c>
    </row>
    <row r="146" spans="1:11" ht="30.75" customHeight="1" x14ac:dyDescent="0.25">
      <c r="A146" s="9" t="s">
        <v>577</v>
      </c>
      <c r="B146" s="9" t="s">
        <v>60</v>
      </c>
      <c r="C146" s="9" t="s">
        <v>34</v>
      </c>
      <c r="D146" s="9" t="s">
        <v>578</v>
      </c>
      <c r="E146" s="46">
        <v>4.7229999999999999</v>
      </c>
      <c r="F146" s="20">
        <v>49768.61</v>
      </c>
      <c r="G146" s="9" t="s">
        <v>514</v>
      </c>
      <c r="H146" s="9" t="s">
        <v>579</v>
      </c>
      <c r="I146" s="9" t="s">
        <v>516</v>
      </c>
      <c r="J146" s="9" t="s">
        <v>18</v>
      </c>
      <c r="K146" s="4" t="s">
        <v>25</v>
      </c>
    </row>
    <row r="147" spans="1:11" ht="30.75" customHeight="1" x14ac:dyDescent="0.25">
      <c r="A147" s="9" t="s">
        <v>580</v>
      </c>
      <c r="B147" s="9" t="s">
        <v>60</v>
      </c>
      <c r="C147" s="9" t="s">
        <v>232</v>
      </c>
      <c r="D147" s="9" t="s">
        <v>581</v>
      </c>
      <c r="E147" s="46">
        <v>4.7229999999999999</v>
      </c>
      <c r="F147" s="20">
        <v>24701.29</v>
      </c>
      <c r="G147" s="9" t="s">
        <v>514</v>
      </c>
      <c r="H147" s="9" t="s">
        <v>582</v>
      </c>
      <c r="I147" s="9" t="s">
        <v>516</v>
      </c>
      <c r="J147" s="9" t="s">
        <v>18</v>
      </c>
      <c r="K147" s="4" t="s">
        <v>25</v>
      </c>
    </row>
    <row r="148" spans="1:11" ht="30.75" customHeight="1" x14ac:dyDescent="0.25">
      <c r="A148" s="9" t="s">
        <v>583</v>
      </c>
      <c r="B148" s="9" t="s">
        <v>60</v>
      </c>
      <c r="C148" s="9" t="s">
        <v>72</v>
      </c>
      <c r="D148" s="9" t="s">
        <v>584</v>
      </c>
      <c r="E148" s="46">
        <v>5.2134999999999998</v>
      </c>
      <c r="F148" s="20">
        <v>7298.9</v>
      </c>
      <c r="G148" s="9" t="s">
        <v>268</v>
      </c>
      <c r="H148" s="9" t="s">
        <v>585</v>
      </c>
      <c r="I148" s="9" t="s">
        <v>270</v>
      </c>
      <c r="J148" s="9" t="s">
        <v>18</v>
      </c>
      <c r="K148" s="4" t="s">
        <v>25</v>
      </c>
    </row>
    <row r="149" spans="1:11" ht="30.75" customHeight="1" x14ac:dyDescent="0.25">
      <c r="A149" s="9" t="s">
        <v>586</v>
      </c>
      <c r="B149" s="9" t="s">
        <v>60</v>
      </c>
      <c r="C149" s="9" t="s">
        <v>587</v>
      </c>
      <c r="D149" s="9" t="s">
        <v>588</v>
      </c>
      <c r="E149" s="46">
        <v>4.7409999999999997</v>
      </c>
      <c r="F149" s="20">
        <v>9482</v>
      </c>
      <c r="G149" s="9" t="s">
        <v>58</v>
      </c>
      <c r="H149" s="9" t="s">
        <v>589</v>
      </c>
      <c r="I149" s="9" t="s">
        <v>590</v>
      </c>
      <c r="J149" s="9" t="s">
        <v>18</v>
      </c>
      <c r="K149" s="4" t="s">
        <v>25</v>
      </c>
    </row>
    <row r="150" spans="1:11" ht="30.75" customHeight="1" x14ac:dyDescent="0.25">
      <c r="A150" s="9" t="s">
        <v>591</v>
      </c>
      <c r="B150" s="9" t="s">
        <v>60</v>
      </c>
      <c r="C150" s="9" t="s">
        <v>232</v>
      </c>
      <c r="D150" s="9" t="s">
        <v>592</v>
      </c>
      <c r="E150" s="46">
        <v>4.9249999999999998</v>
      </c>
      <c r="F150" s="20">
        <v>13125.12</v>
      </c>
      <c r="G150" s="9" t="s">
        <v>568</v>
      </c>
      <c r="H150" s="9" t="s">
        <v>593</v>
      </c>
      <c r="I150" s="9" t="s">
        <v>570</v>
      </c>
      <c r="J150" s="9" t="s">
        <v>18</v>
      </c>
      <c r="K150" s="4" t="s">
        <v>25</v>
      </c>
    </row>
    <row r="151" spans="1:11" ht="30.75" customHeight="1" x14ac:dyDescent="0.25">
      <c r="A151" s="9" t="s">
        <v>594</v>
      </c>
      <c r="B151" s="9" t="s">
        <v>60</v>
      </c>
      <c r="C151" s="9" t="s">
        <v>87</v>
      </c>
      <c r="D151" s="9" t="s">
        <v>575</v>
      </c>
      <c r="E151" s="46">
        <v>5.13</v>
      </c>
      <c r="F151" s="20">
        <v>10721.7</v>
      </c>
      <c r="G151" s="9" t="s">
        <v>595</v>
      </c>
      <c r="H151" s="9" t="s">
        <v>596</v>
      </c>
      <c r="I151" s="9" t="s">
        <v>597</v>
      </c>
      <c r="J151" s="9" t="s">
        <v>18</v>
      </c>
      <c r="K151" s="4" t="s">
        <v>25</v>
      </c>
    </row>
    <row r="152" spans="1:11" ht="30.75" customHeight="1" x14ac:dyDescent="0.25">
      <c r="A152" s="9" t="s">
        <v>598</v>
      </c>
      <c r="B152" s="9" t="s">
        <v>60</v>
      </c>
      <c r="C152" s="9" t="s">
        <v>118</v>
      </c>
      <c r="D152" s="9" t="s">
        <v>599</v>
      </c>
      <c r="E152" s="46">
        <v>4.8849999999999998</v>
      </c>
      <c r="F152" s="20">
        <v>19540</v>
      </c>
      <c r="G152" s="9" t="s">
        <v>197</v>
      </c>
      <c r="H152" s="9" t="s">
        <v>600</v>
      </c>
      <c r="I152" s="9" t="s">
        <v>548</v>
      </c>
      <c r="J152" s="9" t="s">
        <v>18</v>
      </c>
      <c r="K152" s="4" t="s">
        <v>25</v>
      </c>
    </row>
    <row r="153" spans="1:11" ht="30.75" customHeight="1" x14ac:dyDescent="0.25">
      <c r="A153" s="9" t="s">
        <v>601</v>
      </c>
      <c r="B153" s="9" t="s">
        <v>60</v>
      </c>
      <c r="C153" s="9" t="s">
        <v>87</v>
      </c>
      <c r="D153" s="9" t="s">
        <v>219</v>
      </c>
      <c r="E153" s="46">
        <v>5.1349999999999998</v>
      </c>
      <c r="F153" s="20">
        <v>21464.3</v>
      </c>
      <c r="G153" s="9" t="s">
        <v>94</v>
      </c>
      <c r="H153" s="9" t="s">
        <v>602</v>
      </c>
      <c r="I153" s="9" t="s">
        <v>96</v>
      </c>
      <c r="J153" s="9" t="s">
        <v>18</v>
      </c>
      <c r="K153" s="4" t="s">
        <v>25</v>
      </c>
    </row>
    <row r="154" spans="1:11" ht="30.75" customHeight="1" x14ac:dyDescent="0.25">
      <c r="A154" s="9" t="s">
        <v>603</v>
      </c>
      <c r="B154" s="9" t="s">
        <v>60</v>
      </c>
      <c r="C154" s="9" t="s">
        <v>68</v>
      </c>
      <c r="D154" s="9" t="s">
        <v>604</v>
      </c>
      <c r="E154" s="46">
        <v>4.8975</v>
      </c>
      <c r="F154" s="20">
        <v>45497.77</v>
      </c>
      <c r="G154" s="9" t="s">
        <v>568</v>
      </c>
      <c r="H154" s="9" t="s">
        <v>605</v>
      </c>
      <c r="I154" s="9" t="s">
        <v>570</v>
      </c>
      <c r="J154" s="9" t="s">
        <v>18</v>
      </c>
      <c r="K154" s="4" t="s">
        <v>25</v>
      </c>
    </row>
    <row r="155" spans="1:11" ht="30.75" customHeight="1" x14ac:dyDescent="0.25">
      <c r="A155" s="9" t="s">
        <v>606</v>
      </c>
      <c r="B155" s="9" t="s">
        <v>60</v>
      </c>
      <c r="C155" s="9" t="s">
        <v>260</v>
      </c>
      <c r="D155" s="9" t="s">
        <v>88</v>
      </c>
      <c r="E155" s="46">
        <v>4.7409999999999997</v>
      </c>
      <c r="F155" s="20">
        <v>4741</v>
      </c>
      <c r="G155" s="9" t="s">
        <v>58</v>
      </c>
      <c r="H155" s="9" t="s">
        <v>607</v>
      </c>
      <c r="I155" s="9" t="s">
        <v>608</v>
      </c>
      <c r="J155" s="9" t="s">
        <v>18</v>
      </c>
      <c r="K155" s="4" t="s">
        <v>25</v>
      </c>
    </row>
    <row r="156" spans="1:11" ht="30.75" customHeight="1" x14ac:dyDescent="0.25">
      <c r="A156" s="9" t="s">
        <v>609</v>
      </c>
      <c r="B156" s="9" t="s">
        <v>60</v>
      </c>
      <c r="C156" s="9" t="s">
        <v>470</v>
      </c>
      <c r="D156" s="9" t="s">
        <v>131</v>
      </c>
      <c r="E156" s="46">
        <v>4.7409999999999997</v>
      </c>
      <c r="F156" s="20">
        <v>13535.55</v>
      </c>
      <c r="G156" s="9" t="s">
        <v>58</v>
      </c>
      <c r="H156" s="9" t="s">
        <v>589</v>
      </c>
      <c r="I156" s="9" t="s">
        <v>608</v>
      </c>
      <c r="J156" s="9" t="s">
        <v>18</v>
      </c>
      <c r="K156" s="4" t="s">
        <v>25</v>
      </c>
    </row>
    <row r="157" spans="1:11" ht="30.75" customHeight="1" x14ac:dyDescent="0.25">
      <c r="A157" s="9" t="s">
        <v>610</v>
      </c>
      <c r="B157" s="9" t="s">
        <v>60</v>
      </c>
      <c r="C157" s="9" t="s">
        <v>611</v>
      </c>
      <c r="D157" s="9" t="s">
        <v>612</v>
      </c>
      <c r="E157" s="46">
        <v>5.1870000000000003</v>
      </c>
      <c r="F157" s="20">
        <v>14710.33</v>
      </c>
      <c r="G157" s="9" t="s">
        <v>111</v>
      </c>
      <c r="H157" s="9" t="s">
        <v>613</v>
      </c>
      <c r="I157" s="9" t="s">
        <v>113</v>
      </c>
      <c r="J157" s="9" t="s">
        <v>18</v>
      </c>
      <c r="K157" s="4" t="s">
        <v>25</v>
      </c>
    </row>
    <row r="158" spans="1:11" ht="30.75" customHeight="1" x14ac:dyDescent="0.25">
      <c r="A158" s="9" t="s">
        <v>614</v>
      </c>
      <c r="B158" s="9" t="s">
        <v>60</v>
      </c>
      <c r="C158" s="9" t="s">
        <v>34</v>
      </c>
      <c r="D158" s="9" t="s">
        <v>615</v>
      </c>
      <c r="E158" s="46">
        <v>5.1870000000000003</v>
      </c>
      <c r="F158" s="20">
        <v>53114.879999999997</v>
      </c>
      <c r="G158" s="9" t="s">
        <v>111</v>
      </c>
      <c r="H158" s="9" t="s">
        <v>616</v>
      </c>
      <c r="I158" s="9" t="s">
        <v>113</v>
      </c>
      <c r="J158" s="9" t="s">
        <v>18</v>
      </c>
      <c r="K158" s="4" t="s">
        <v>25</v>
      </c>
    </row>
    <row r="159" spans="1:11" ht="30.75" customHeight="1" x14ac:dyDescent="0.25">
      <c r="A159" s="9" t="s">
        <v>617</v>
      </c>
      <c r="B159" s="9" t="s">
        <v>60</v>
      </c>
      <c r="C159" s="9" t="s">
        <v>618</v>
      </c>
      <c r="D159" s="9" t="s">
        <v>619</v>
      </c>
      <c r="E159" s="46">
        <v>5.42</v>
      </c>
      <c r="F159" s="20">
        <v>569.1</v>
      </c>
      <c r="G159" s="9" t="s">
        <v>620</v>
      </c>
      <c r="H159" s="9" t="s">
        <v>621</v>
      </c>
      <c r="I159" s="9" t="s">
        <v>622</v>
      </c>
      <c r="J159" s="9" t="s">
        <v>18</v>
      </c>
      <c r="K159" s="4" t="s">
        <v>25</v>
      </c>
    </row>
    <row r="160" spans="1:11" ht="30.75" customHeight="1" x14ac:dyDescent="0.25">
      <c r="A160" s="9" t="s">
        <v>623</v>
      </c>
      <c r="B160" s="9" t="s">
        <v>60</v>
      </c>
      <c r="C160" s="9" t="s">
        <v>232</v>
      </c>
      <c r="D160" s="9" t="s">
        <v>624</v>
      </c>
      <c r="E160" s="46">
        <v>5.2069999999999999</v>
      </c>
      <c r="F160" s="20">
        <v>15438.75</v>
      </c>
      <c r="G160" s="9" t="s">
        <v>14</v>
      </c>
      <c r="H160" s="9" t="s">
        <v>625</v>
      </c>
      <c r="I160" s="9" t="s">
        <v>16</v>
      </c>
      <c r="J160" s="9" t="s">
        <v>18</v>
      </c>
      <c r="K160" s="4" t="s">
        <v>25</v>
      </c>
    </row>
    <row r="161" spans="1:11" ht="30.75" customHeight="1" x14ac:dyDescent="0.25">
      <c r="A161" s="9" t="s">
        <v>626</v>
      </c>
      <c r="B161" s="9" t="s">
        <v>60</v>
      </c>
      <c r="C161" s="9" t="s">
        <v>109</v>
      </c>
      <c r="D161" s="9" t="s">
        <v>627</v>
      </c>
      <c r="E161" s="46">
        <v>5.0670000000000002</v>
      </c>
      <c r="F161" s="20">
        <v>58878.54</v>
      </c>
      <c r="G161" s="9" t="s">
        <v>467</v>
      </c>
      <c r="H161" s="9" t="s">
        <v>628</v>
      </c>
      <c r="I161" s="9" t="s">
        <v>435</v>
      </c>
      <c r="J161" s="9" t="s">
        <v>18</v>
      </c>
      <c r="K161" s="4" t="s">
        <v>25</v>
      </c>
    </row>
    <row r="162" spans="1:11" ht="30.75" customHeight="1" x14ac:dyDescent="0.25">
      <c r="A162" s="9" t="s">
        <v>629</v>
      </c>
      <c r="B162" s="9" t="s">
        <v>147</v>
      </c>
      <c r="C162" s="9" t="s">
        <v>68</v>
      </c>
      <c r="D162" s="9" t="s">
        <v>630</v>
      </c>
      <c r="E162" s="46">
        <v>5.1630000000000003</v>
      </c>
      <c r="F162" s="20">
        <v>7744.5</v>
      </c>
      <c r="G162" s="9" t="s">
        <v>631</v>
      </c>
      <c r="H162" s="9" t="s">
        <v>632</v>
      </c>
      <c r="I162" s="9" t="s">
        <v>633</v>
      </c>
      <c r="J162" s="9" t="s">
        <v>8</v>
      </c>
      <c r="K162" s="4" t="s">
        <v>25</v>
      </c>
    </row>
    <row r="163" spans="1:11" ht="30.75" customHeight="1" x14ac:dyDescent="0.25">
      <c r="A163" s="9" t="s">
        <v>634</v>
      </c>
      <c r="B163" s="9" t="s">
        <v>60</v>
      </c>
      <c r="C163" s="9" t="s">
        <v>34</v>
      </c>
      <c r="D163" s="9" t="s">
        <v>635</v>
      </c>
      <c r="E163" s="46">
        <v>5.2069999999999999</v>
      </c>
      <c r="F163" s="20">
        <v>66467.350000000006</v>
      </c>
      <c r="G163" s="9" t="s">
        <v>14</v>
      </c>
      <c r="H163" s="9" t="s">
        <v>636</v>
      </c>
      <c r="I163" s="9" t="s">
        <v>16</v>
      </c>
      <c r="J163" s="9" t="s">
        <v>18</v>
      </c>
      <c r="K163" s="4" t="s">
        <v>25</v>
      </c>
    </row>
    <row r="164" spans="1:11" ht="30.75" customHeight="1" x14ac:dyDescent="0.25">
      <c r="A164" s="9" t="s">
        <v>637</v>
      </c>
      <c r="B164" s="9" t="s">
        <v>60</v>
      </c>
      <c r="C164" s="9" t="s">
        <v>118</v>
      </c>
      <c r="D164" s="9" t="s">
        <v>638</v>
      </c>
      <c r="E164" s="46">
        <v>5.2069999999999999</v>
      </c>
      <c r="F164" s="20">
        <v>20307.3</v>
      </c>
      <c r="G164" s="9" t="s">
        <v>14</v>
      </c>
      <c r="H164" s="9" t="s">
        <v>639</v>
      </c>
      <c r="I164" s="9" t="s">
        <v>16</v>
      </c>
      <c r="J164" s="9" t="s">
        <v>18</v>
      </c>
      <c r="K164" s="4" t="s">
        <v>25</v>
      </c>
    </row>
    <row r="165" spans="1:11" ht="30.75" customHeight="1" x14ac:dyDescent="0.25">
      <c r="A165" s="9" t="s">
        <v>640</v>
      </c>
      <c r="B165" s="9" t="s">
        <v>60</v>
      </c>
      <c r="C165" s="9" t="s">
        <v>260</v>
      </c>
      <c r="D165" s="9" t="s">
        <v>641</v>
      </c>
      <c r="E165" s="46">
        <v>5.1870000000000003</v>
      </c>
      <c r="F165" s="20">
        <v>34177.14</v>
      </c>
      <c r="G165" s="9" t="s">
        <v>111</v>
      </c>
      <c r="H165" s="9" t="s">
        <v>642</v>
      </c>
      <c r="I165" s="9" t="s">
        <v>113</v>
      </c>
      <c r="J165" s="9" t="s">
        <v>18</v>
      </c>
      <c r="K165" s="4" t="s">
        <v>25</v>
      </c>
    </row>
    <row r="166" spans="1:11" ht="30.75" customHeight="1" x14ac:dyDescent="0.25">
      <c r="A166" s="9" t="s">
        <v>643</v>
      </c>
      <c r="B166" s="9" t="s">
        <v>60</v>
      </c>
      <c r="C166" s="9" t="s">
        <v>68</v>
      </c>
      <c r="D166" s="9" t="s">
        <v>644</v>
      </c>
      <c r="E166" s="46">
        <v>5.2539999999999996</v>
      </c>
      <c r="F166" s="20">
        <v>6567.5</v>
      </c>
      <c r="G166" s="9" t="s">
        <v>101</v>
      </c>
      <c r="H166" s="9" t="s">
        <v>645</v>
      </c>
      <c r="I166" s="9" t="s">
        <v>646</v>
      </c>
      <c r="J166" s="9" t="s">
        <v>18</v>
      </c>
      <c r="K166" s="4" t="s">
        <v>25</v>
      </c>
    </row>
    <row r="167" spans="1:11" ht="30.75" customHeight="1" x14ac:dyDescent="0.25">
      <c r="A167" s="9" t="s">
        <v>647</v>
      </c>
      <c r="B167" s="9" t="s">
        <v>60</v>
      </c>
      <c r="C167" s="9" t="s">
        <v>465</v>
      </c>
      <c r="D167" s="9" t="s">
        <v>475</v>
      </c>
      <c r="E167" s="46">
        <v>5.2530000000000001</v>
      </c>
      <c r="F167" s="20">
        <v>1838.55</v>
      </c>
      <c r="G167" s="9" t="s">
        <v>101</v>
      </c>
      <c r="H167" s="9" t="s">
        <v>648</v>
      </c>
      <c r="I167" s="9" t="s">
        <v>103</v>
      </c>
      <c r="J167" s="9" t="s">
        <v>18</v>
      </c>
      <c r="K167" s="4" t="s">
        <v>25</v>
      </c>
    </row>
    <row r="168" spans="1:11" ht="30.75" customHeight="1" x14ac:dyDescent="0.25">
      <c r="A168" s="9" t="s">
        <v>649</v>
      </c>
      <c r="B168" s="9" t="s">
        <v>60</v>
      </c>
      <c r="C168" s="9" t="s">
        <v>109</v>
      </c>
      <c r="D168" s="9" t="s">
        <v>650</v>
      </c>
      <c r="E168" s="46">
        <v>5.1162999999999998</v>
      </c>
      <c r="F168" s="20">
        <v>42465.29</v>
      </c>
      <c r="G168" s="9" t="s">
        <v>94</v>
      </c>
      <c r="H168" s="9" t="s">
        <v>652</v>
      </c>
      <c r="I168" s="9" t="s">
        <v>96</v>
      </c>
      <c r="J168" s="9" t="s">
        <v>18</v>
      </c>
      <c r="K168" s="4" t="s">
        <v>25</v>
      </c>
    </row>
    <row r="169" spans="1:11" ht="30.75" customHeight="1" x14ac:dyDescent="0.25">
      <c r="A169" s="9" t="s">
        <v>653</v>
      </c>
      <c r="B169" s="9" t="s">
        <v>60</v>
      </c>
      <c r="C169" s="9" t="s">
        <v>456</v>
      </c>
      <c r="D169" s="9" t="s">
        <v>654</v>
      </c>
      <c r="E169" s="46">
        <v>5.2530000000000001</v>
      </c>
      <c r="F169" s="20">
        <v>5909.62</v>
      </c>
      <c r="G169" s="9" t="s">
        <v>101</v>
      </c>
      <c r="H169" s="9" t="s">
        <v>655</v>
      </c>
      <c r="I169" s="9" t="s">
        <v>103</v>
      </c>
      <c r="J169" s="9" t="s">
        <v>18</v>
      </c>
      <c r="K169" s="4" t="s">
        <v>25</v>
      </c>
    </row>
    <row r="170" spans="1:11" ht="30.75" customHeight="1" x14ac:dyDescent="0.25">
      <c r="A170" s="9" t="s">
        <v>656</v>
      </c>
      <c r="B170" s="9" t="s">
        <v>60</v>
      </c>
      <c r="C170" s="9" t="s">
        <v>124</v>
      </c>
      <c r="D170" s="9" t="s">
        <v>657</v>
      </c>
      <c r="E170" s="46">
        <v>5.2530000000000001</v>
      </c>
      <c r="F170" s="20">
        <v>13132.5</v>
      </c>
      <c r="G170" s="9" t="s">
        <v>101</v>
      </c>
      <c r="H170" s="9" t="s">
        <v>658</v>
      </c>
      <c r="I170" s="9" t="s">
        <v>103</v>
      </c>
      <c r="J170" s="9" t="s">
        <v>18</v>
      </c>
      <c r="K170" s="4" t="s">
        <v>25</v>
      </c>
    </row>
    <row r="171" spans="1:11" ht="30.75" customHeight="1" x14ac:dyDescent="0.25">
      <c r="A171" s="9" t="s">
        <v>659</v>
      </c>
      <c r="B171" s="9" t="s">
        <v>181</v>
      </c>
      <c r="C171" s="9" t="s">
        <v>34</v>
      </c>
      <c r="D171" s="9" t="s">
        <v>182</v>
      </c>
      <c r="E171" s="46">
        <v>5.3250000000000002</v>
      </c>
      <c r="F171" s="20">
        <v>15708.75</v>
      </c>
      <c r="G171" s="9" t="s">
        <v>83</v>
      </c>
      <c r="H171" s="9" t="s">
        <v>585</v>
      </c>
      <c r="I171" s="9" t="s">
        <v>85</v>
      </c>
      <c r="J171" s="9" t="s">
        <v>18</v>
      </c>
      <c r="K171" s="4" t="s">
        <v>25</v>
      </c>
    </row>
    <row r="172" spans="1:11" ht="30.75" customHeight="1" x14ac:dyDescent="0.25">
      <c r="A172" s="9" t="s">
        <v>660</v>
      </c>
      <c r="B172" s="9" t="s">
        <v>181</v>
      </c>
      <c r="C172" s="9" t="s">
        <v>34</v>
      </c>
      <c r="D172" s="9" t="s">
        <v>285</v>
      </c>
      <c r="E172" s="46">
        <v>5.1779999999999999</v>
      </c>
      <c r="F172" s="20">
        <v>9165.06</v>
      </c>
      <c r="G172" s="9" t="s">
        <v>270</v>
      </c>
      <c r="H172" s="9" t="s">
        <v>661</v>
      </c>
      <c r="I172" s="9" t="s">
        <v>662</v>
      </c>
      <c r="J172" s="9" t="s">
        <v>18</v>
      </c>
      <c r="K172" s="4" t="s">
        <v>25</v>
      </c>
    </row>
    <row r="173" spans="1:11" ht="30.75" customHeight="1" x14ac:dyDescent="0.25">
      <c r="A173" s="9" t="s">
        <v>663</v>
      </c>
      <c r="B173" s="9" t="s">
        <v>181</v>
      </c>
      <c r="C173" s="9" t="s">
        <v>34</v>
      </c>
      <c r="D173" s="9" t="s">
        <v>664</v>
      </c>
      <c r="E173" s="46">
        <v>5.024</v>
      </c>
      <c r="F173" s="20">
        <v>10374.56</v>
      </c>
      <c r="G173" s="9" t="s">
        <v>665</v>
      </c>
      <c r="H173" s="9" t="s">
        <v>666</v>
      </c>
      <c r="I173" s="9" t="s">
        <v>667</v>
      </c>
      <c r="J173" s="9" t="s">
        <v>18</v>
      </c>
      <c r="K173" s="4" t="s">
        <v>25</v>
      </c>
    </row>
    <row r="174" spans="1:11" ht="30.75" customHeight="1" x14ac:dyDescent="0.25">
      <c r="A174" s="9" t="s">
        <v>668</v>
      </c>
      <c r="B174" s="9" t="s">
        <v>181</v>
      </c>
      <c r="C174" s="9" t="s">
        <v>232</v>
      </c>
      <c r="D174" s="9" t="s">
        <v>592</v>
      </c>
      <c r="E174" s="46">
        <v>5.1074999999999999</v>
      </c>
      <c r="F174" s="20">
        <v>13611.48</v>
      </c>
      <c r="G174" s="9" t="s">
        <v>669</v>
      </c>
      <c r="H174" s="9" t="s">
        <v>670</v>
      </c>
      <c r="I174" s="9" t="s">
        <v>671</v>
      </c>
      <c r="J174" s="9" t="s">
        <v>18</v>
      </c>
      <c r="K174" s="4" t="s">
        <v>25</v>
      </c>
    </row>
    <row r="175" spans="1:11" ht="30.75" customHeight="1" x14ac:dyDescent="0.25">
      <c r="A175" s="9" t="s">
        <v>672</v>
      </c>
      <c r="B175" s="9" t="s">
        <v>181</v>
      </c>
      <c r="C175" s="9" t="s">
        <v>109</v>
      </c>
      <c r="D175" s="9" t="s">
        <v>673</v>
      </c>
      <c r="E175" s="46">
        <v>5.4480000000000004</v>
      </c>
      <c r="F175" s="20">
        <v>11985.6</v>
      </c>
      <c r="G175" s="9" t="s">
        <v>674</v>
      </c>
      <c r="H175" s="9" t="s">
        <v>675</v>
      </c>
      <c r="I175" s="9" t="s">
        <v>676</v>
      </c>
      <c r="J175" s="9" t="s">
        <v>18</v>
      </c>
      <c r="K175" s="4" t="s">
        <v>25</v>
      </c>
    </row>
    <row r="176" spans="1:11" ht="30.75" customHeight="1" x14ac:dyDescent="0.25">
      <c r="A176" s="9" t="s">
        <v>677</v>
      </c>
      <c r="B176" s="9" t="s">
        <v>181</v>
      </c>
      <c r="C176" s="9" t="s">
        <v>34</v>
      </c>
      <c r="D176" s="9" t="s">
        <v>182</v>
      </c>
      <c r="E176" s="46">
        <v>5.0585000000000004</v>
      </c>
      <c r="F176" s="20">
        <v>14922.57</v>
      </c>
      <c r="G176" s="9" t="s">
        <v>671</v>
      </c>
      <c r="H176" s="9" t="s">
        <v>678</v>
      </c>
      <c r="I176" s="9" t="s">
        <v>674</v>
      </c>
      <c r="J176" s="9" t="s">
        <v>18</v>
      </c>
      <c r="K176" s="4" t="s">
        <v>25</v>
      </c>
    </row>
    <row r="177" spans="1:11" ht="30.75" customHeight="1" x14ac:dyDescent="0.25">
      <c r="A177" s="9" t="s">
        <v>679</v>
      </c>
      <c r="B177" s="9" t="s">
        <v>181</v>
      </c>
      <c r="C177" s="9" t="s">
        <v>68</v>
      </c>
      <c r="D177" s="9" t="s">
        <v>680</v>
      </c>
      <c r="E177" s="46">
        <v>4.7220000000000004</v>
      </c>
      <c r="F177" s="20">
        <v>8263.5</v>
      </c>
      <c r="G177" s="9" t="s">
        <v>191</v>
      </c>
      <c r="H177" s="9" t="s">
        <v>681</v>
      </c>
      <c r="I177" s="9" t="s">
        <v>193</v>
      </c>
      <c r="J177" s="9" t="s">
        <v>18</v>
      </c>
      <c r="K177" s="4" t="s">
        <v>25</v>
      </c>
    </row>
    <row r="178" spans="1:11" ht="30.75" customHeight="1" x14ac:dyDescent="0.25">
      <c r="A178" s="9" t="s">
        <v>682</v>
      </c>
      <c r="B178" s="9" t="s">
        <v>181</v>
      </c>
      <c r="C178" s="9" t="s">
        <v>109</v>
      </c>
      <c r="D178" s="9" t="s">
        <v>673</v>
      </c>
      <c r="E178" s="46">
        <v>5.0679999999999996</v>
      </c>
      <c r="F178" s="20">
        <v>11149.6</v>
      </c>
      <c r="G178" s="9" t="s">
        <v>191</v>
      </c>
      <c r="H178" s="9" t="s">
        <v>683</v>
      </c>
      <c r="I178" s="9" t="s">
        <v>193</v>
      </c>
      <c r="J178" s="9" t="s">
        <v>18</v>
      </c>
      <c r="K178" s="4" t="s">
        <v>25</v>
      </c>
    </row>
    <row r="179" spans="1:11" ht="30.75" customHeight="1" x14ac:dyDescent="0.25">
      <c r="A179" s="9" t="s">
        <v>684</v>
      </c>
      <c r="B179" s="9" t="s">
        <v>181</v>
      </c>
      <c r="C179" s="9" t="s">
        <v>34</v>
      </c>
      <c r="D179" s="9" t="s">
        <v>182</v>
      </c>
      <c r="E179" s="46">
        <v>4.718</v>
      </c>
      <c r="F179" s="20">
        <v>13918.1</v>
      </c>
      <c r="G179" s="9" t="s">
        <v>514</v>
      </c>
      <c r="H179" s="9" t="s">
        <v>685</v>
      </c>
      <c r="I179" s="9" t="s">
        <v>516</v>
      </c>
      <c r="J179" s="9" t="s">
        <v>18</v>
      </c>
      <c r="K179" s="4" t="s">
        <v>25</v>
      </c>
    </row>
    <row r="180" spans="1:11" ht="30.75" customHeight="1" x14ac:dyDescent="0.25">
      <c r="A180" s="9" t="s">
        <v>686</v>
      </c>
      <c r="B180" s="9" t="s">
        <v>181</v>
      </c>
      <c r="C180" s="9" t="s">
        <v>34</v>
      </c>
      <c r="D180" s="9" t="s">
        <v>182</v>
      </c>
      <c r="E180" s="46">
        <v>4.7229999999999999</v>
      </c>
      <c r="F180" s="20">
        <v>13932.85</v>
      </c>
      <c r="G180" s="9" t="s">
        <v>514</v>
      </c>
      <c r="H180" s="9" t="s">
        <v>687</v>
      </c>
      <c r="I180" s="9" t="s">
        <v>516</v>
      </c>
      <c r="J180" s="9" t="s">
        <v>18</v>
      </c>
      <c r="K180" s="4" t="s">
        <v>25</v>
      </c>
    </row>
    <row r="181" spans="1:11" ht="30.75" customHeight="1" x14ac:dyDescent="0.25">
      <c r="A181" s="9" t="s">
        <v>688</v>
      </c>
      <c r="B181" s="9" t="s">
        <v>181</v>
      </c>
      <c r="C181" s="9" t="s">
        <v>34</v>
      </c>
      <c r="D181" s="9" t="s">
        <v>689</v>
      </c>
      <c r="E181" s="46">
        <v>5.181</v>
      </c>
      <c r="F181" s="20">
        <v>9843.9</v>
      </c>
      <c r="G181" s="9" t="s">
        <v>254</v>
      </c>
      <c r="H181" s="9" t="s">
        <v>690</v>
      </c>
      <c r="I181" s="9" t="s">
        <v>36</v>
      </c>
      <c r="J181" s="9" t="s">
        <v>18</v>
      </c>
      <c r="K181" s="4" t="s">
        <v>25</v>
      </c>
    </row>
    <row r="182" spans="1:11" ht="30.75" customHeight="1" x14ac:dyDescent="0.25">
      <c r="A182" s="9" t="s">
        <v>691</v>
      </c>
      <c r="B182" s="9" t="s">
        <v>181</v>
      </c>
      <c r="C182" s="9" t="s">
        <v>34</v>
      </c>
      <c r="D182" s="9" t="s">
        <v>182</v>
      </c>
      <c r="E182" s="46">
        <v>4.9630000000000001</v>
      </c>
      <c r="F182" s="20">
        <v>14640.85</v>
      </c>
      <c r="G182" s="9" t="s">
        <v>321</v>
      </c>
      <c r="H182" s="9" t="s">
        <v>692</v>
      </c>
      <c r="I182" s="9" t="s">
        <v>323</v>
      </c>
      <c r="J182" s="9" t="s">
        <v>18</v>
      </c>
      <c r="K182" s="4" t="s">
        <v>25</v>
      </c>
    </row>
    <row r="183" spans="1:11" ht="30.75" customHeight="1" x14ac:dyDescent="0.25">
      <c r="A183" s="9" t="s">
        <v>693</v>
      </c>
      <c r="B183" s="9" t="s">
        <v>181</v>
      </c>
      <c r="C183" s="9" t="s">
        <v>81</v>
      </c>
      <c r="D183" s="9" t="s">
        <v>210</v>
      </c>
      <c r="E183" s="46">
        <v>4.9169999999999998</v>
      </c>
      <c r="F183" s="20">
        <v>8599.83</v>
      </c>
      <c r="G183" s="9" t="s">
        <v>323</v>
      </c>
      <c r="H183" s="9" t="s">
        <v>694</v>
      </c>
      <c r="I183" s="9" t="s">
        <v>695</v>
      </c>
      <c r="J183" s="9" t="s">
        <v>18</v>
      </c>
      <c r="K183" s="4" t="s">
        <v>25</v>
      </c>
    </row>
    <row r="184" spans="1:11" ht="30.75" customHeight="1" x14ac:dyDescent="0.25">
      <c r="A184" s="9" t="s">
        <v>696</v>
      </c>
      <c r="B184" s="9" t="s">
        <v>181</v>
      </c>
      <c r="C184" s="9" t="s">
        <v>34</v>
      </c>
      <c r="D184" s="9" t="s">
        <v>182</v>
      </c>
      <c r="E184" s="46">
        <v>4.7725</v>
      </c>
      <c r="F184" s="20">
        <v>14078.87</v>
      </c>
      <c r="G184" s="9" t="s">
        <v>195</v>
      </c>
      <c r="H184" s="9" t="s">
        <v>697</v>
      </c>
      <c r="I184" s="9" t="s">
        <v>197</v>
      </c>
      <c r="J184" s="9" t="s">
        <v>18</v>
      </c>
      <c r="K184" s="4" t="s">
        <v>25</v>
      </c>
    </row>
    <row r="185" spans="1:11" ht="30.75" customHeight="1" x14ac:dyDescent="0.25">
      <c r="A185" s="9" t="s">
        <v>698</v>
      </c>
      <c r="B185" s="9" t="s">
        <v>181</v>
      </c>
      <c r="C185" s="9" t="s">
        <v>34</v>
      </c>
      <c r="D185" s="9" t="s">
        <v>182</v>
      </c>
      <c r="E185" s="46">
        <v>5.1870000000000003</v>
      </c>
      <c r="F185" s="20">
        <v>15301.65</v>
      </c>
      <c r="G185" s="9" t="s">
        <v>597</v>
      </c>
      <c r="H185" s="9" t="s">
        <v>699</v>
      </c>
      <c r="I185" s="9" t="s">
        <v>700</v>
      </c>
      <c r="J185" s="9" t="s">
        <v>18</v>
      </c>
      <c r="K185" s="4" t="s">
        <v>25</v>
      </c>
    </row>
    <row r="186" spans="1:11" ht="30.75" customHeight="1" x14ac:dyDescent="0.25">
      <c r="A186" s="9" t="s">
        <v>701</v>
      </c>
      <c r="B186" s="9" t="s">
        <v>181</v>
      </c>
      <c r="C186" s="9" t="s">
        <v>34</v>
      </c>
      <c r="D186" s="9" t="s">
        <v>182</v>
      </c>
      <c r="E186" s="46">
        <v>5.3689999999999998</v>
      </c>
      <c r="F186" s="20">
        <v>15838.55</v>
      </c>
      <c r="G186" s="9" t="s">
        <v>702</v>
      </c>
      <c r="H186" s="9" t="s">
        <v>703</v>
      </c>
      <c r="I186" s="9" t="s">
        <v>704</v>
      </c>
      <c r="J186" s="9" t="s">
        <v>18</v>
      </c>
      <c r="K186" s="4" t="s">
        <v>25</v>
      </c>
    </row>
    <row r="187" spans="1:11" ht="30.75" customHeight="1" x14ac:dyDescent="0.25">
      <c r="A187" s="9" t="s">
        <v>705</v>
      </c>
      <c r="B187" s="9" t="s">
        <v>181</v>
      </c>
      <c r="C187" s="9" t="s">
        <v>109</v>
      </c>
      <c r="D187" s="9" t="s">
        <v>706</v>
      </c>
      <c r="E187" s="46">
        <v>5.4785000000000004</v>
      </c>
      <c r="F187" s="20">
        <v>11176.14</v>
      </c>
      <c r="G187" s="9" t="s">
        <v>707</v>
      </c>
      <c r="H187" s="9" t="s">
        <v>708</v>
      </c>
      <c r="I187" s="9" t="s">
        <v>709</v>
      </c>
      <c r="J187" s="9" t="s">
        <v>18</v>
      </c>
      <c r="K187" s="4" t="s">
        <v>25</v>
      </c>
    </row>
    <row r="188" spans="1:11" ht="30.75" customHeight="1" x14ac:dyDescent="0.25">
      <c r="A188" s="9" t="s">
        <v>710</v>
      </c>
      <c r="B188" s="9" t="s">
        <v>181</v>
      </c>
      <c r="C188" s="9" t="s">
        <v>34</v>
      </c>
      <c r="D188" s="9" t="s">
        <v>182</v>
      </c>
      <c r="E188" s="46">
        <v>5.2084999999999999</v>
      </c>
      <c r="F188" s="20">
        <v>15365.07</v>
      </c>
      <c r="G188" s="9" t="s">
        <v>101</v>
      </c>
      <c r="H188" s="9" t="s">
        <v>711</v>
      </c>
      <c r="I188" s="9" t="s">
        <v>103</v>
      </c>
      <c r="J188" s="9" t="s">
        <v>18</v>
      </c>
      <c r="K188" s="4" t="s">
        <v>25</v>
      </c>
    </row>
    <row r="189" spans="1:11" ht="30.75" customHeight="1" x14ac:dyDescent="0.25">
      <c r="A189" s="9" t="s">
        <v>712</v>
      </c>
      <c r="B189" s="9" t="s">
        <v>259</v>
      </c>
      <c r="C189" s="9" t="s">
        <v>34</v>
      </c>
      <c r="D189" s="9" t="s">
        <v>253</v>
      </c>
      <c r="E189" s="46">
        <v>5.2084999999999999</v>
      </c>
      <c r="F189" s="20">
        <v>9635.7199999999993</v>
      </c>
      <c r="G189" s="9" t="s">
        <v>713</v>
      </c>
      <c r="H189" s="9" t="s">
        <v>714</v>
      </c>
      <c r="I189" s="9" t="s">
        <v>715</v>
      </c>
      <c r="J189" s="9" t="s">
        <v>8</v>
      </c>
      <c r="K189" s="4" t="s">
        <v>25</v>
      </c>
    </row>
    <row r="190" spans="1:11" ht="30.75" customHeight="1" x14ac:dyDescent="0.25">
      <c r="A190" s="9" t="s">
        <v>716</v>
      </c>
      <c r="B190" s="9" t="s">
        <v>181</v>
      </c>
      <c r="C190" s="9" t="s">
        <v>81</v>
      </c>
      <c r="D190" s="9" t="s">
        <v>717</v>
      </c>
      <c r="E190" s="46">
        <v>5.2220000000000004</v>
      </c>
      <c r="F190" s="20">
        <v>5744.2</v>
      </c>
      <c r="G190" s="9" t="s">
        <v>101</v>
      </c>
      <c r="H190" s="9" t="s">
        <v>718</v>
      </c>
      <c r="I190" s="9" t="s">
        <v>103</v>
      </c>
      <c r="J190" s="9" t="s">
        <v>18</v>
      </c>
      <c r="K190" s="4" t="s">
        <v>25</v>
      </c>
    </row>
    <row r="191" spans="1:11" ht="30.75" customHeight="1" x14ac:dyDescent="0.25">
      <c r="A191" s="9" t="s">
        <v>719</v>
      </c>
      <c r="B191" s="9" t="s">
        <v>181</v>
      </c>
      <c r="C191" s="9" t="s">
        <v>118</v>
      </c>
      <c r="D191" s="9" t="s">
        <v>720</v>
      </c>
      <c r="E191" s="46">
        <v>5.2084999999999999</v>
      </c>
      <c r="F191" s="20">
        <v>6355.82</v>
      </c>
      <c r="G191" s="9" t="s">
        <v>101</v>
      </c>
      <c r="H191" s="9" t="s">
        <v>721</v>
      </c>
      <c r="I191" s="9" t="s">
        <v>646</v>
      </c>
      <c r="J191" s="9" t="s">
        <v>18</v>
      </c>
      <c r="K191" s="4" t="s">
        <v>25</v>
      </c>
    </row>
    <row r="192" spans="1:11" ht="30.75" customHeight="1" x14ac:dyDescent="0.25">
      <c r="A192" s="9" t="s">
        <v>722</v>
      </c>
      <c r="B192" s="9" t="s">
        <v>181</v>
      </c>
      <c r="C192" s="9" t="s">
        <v>34</v>
      </c>
      <c r="D192" s="9" t="s">
        <v>285</v>
      </c>
      <c r="E192" s="46">
        <v>5.2084999999999999</v>
      </c>
      <c r="F192" s="20">
        <v>9219.0400000000009</v>
      </c>
      <c r="G192" s="9" t="s">
        <v>101</v>
      </c>
      <c r="H192" s="9" t="s">
        <v>723</v>
      </c>
      <c r="I192" s="9" t="s">
        <v>103</v>
      </c>
      <c r="J192" s="9" t="s">
        <v>18</v>
      </c>
      <c r="K192" s="4" t="s">
        <v>25</v>
      </c>
    </row>
    <row r="193" spans="1:11" ht="30.75" customHeight="1" x14ac:dyDescent="0.25">
      <c r="A193" s="9" t="s">
        <v>724</v>
      </c>
      <c r="B193" s="9" t="s">
        <v>11</v>
      </c>
      <c r="C193" s="9" t="s">
        <v>109</v>
      </c>
      <c r="D193" s="9" t="s">
        <v>725</v>
      </c>
      <c r="E193" s="46">
        <v>5.22</v>
      </c>
      <c r="F193" s="20">
        <v>13050</v>
      </c>
      <c r="G193" s="9" t="s">
        <v>726</v>
      </c>
      <c r="H193" s="9" t="s">
        <v>727</v>
      </c>
      <c r="I193" s="9" t="s">
        <v>728</v>
      </c>
      <c r="J193" s="9" t="s">
        <v>18</v>
      </c>
      <c r="K193" s="4" t="s">
        <v>25</v>
      </c>
    </row>
    <row r="194" spans="1:11" ht="30.75" customHeight="1" x14ac:dyDescent="0.25">
      <c r="A194" s="9" t="s">
        <v>729</v>
      </c>
      <c r="B194" s="9" t="s">
        <v>11</v>
      </c>
      <c r="C194" s="9" t="s">
        <v>34</v>
      </c>
      <c r="D194" s="9" t="s">
        <v>182</v>
      </c>
      <c r="E194" s="46">
        <v>5.1890000000000001</v>
      </c>
      <c r="F194" s="20">
        <v>15307.55</v>
      </c>
      <c r="G194" s="9" t="s">
        <v>730</v>
      </c>
      <c r="H194" s="9" t="s">
        <v>731</v>
      </c>
      <c r="I194" s="9" t="s">
        <v>732</v>
      </c>
      <c r="J194" s="9" t="s">
        <v>18</v>
      </c>
      <c r="K194" s="4" t="s">
        <v>25</v>
      </c>
    </row>
    <row r="195" spans="1:11" ht="30.75" customHeight="1" x14ac:dyDescent="0.25">
      <c r="A195" s="9" t="s">
        <v>733</v>
      </c>
      <c r="B195" s="9" t="s">
        <v>734</v>
      </c>
      <c r="C195" s="9" t="s">
        <v>109</v>
      </c>
      <c r="D195" s="9" t="s">
        <v>484</v>
      </c>
      <c r="E195" s="46">
        <v>5.4565000000000001</v>
      </c>
      <c r="F195" s="20">
        <v>9821.7000000000007</v>
      </c>
      <c r="G195" s="9" t="s">
        <v>735</v>
      </c>
      <c r="H195" s="9" t="s">
        <v>736</v>
      </c>
      <c r="I195" s="9" t="s">
        <v>737</v>
      </c>
      <c r="J195" s="9" t="s">
        <v>18</v>
      </c>
      <c r="K195" s="4" t="s">
        <v>25</v>
      </c>
    </row>
    <row r="196" spans="1:11" ht="30.75" customHeight="1" x14ac:dyDescent="0.25">
      <c r="A196" s="9" t="s">
        <v>738</v>
      </c>
      <c r="B196" s="9" t="s">
        <v>11</v>
      </c>
      <c r="C196" s="9" t="s">
        <v>232</v>
      </c>
      <c r="D196" s="9" t="s">
        <v>739</v>
      </c>
      <c r="E196" s="46">
        <v>5.0990000000000002</v>
      </c>
      <c r="F196" s="20">
        <v>14098.73</v>
      </c>
      <c r="G196" s="9" t="s">
        <v>348</v>
      </c>
      <c r="H196" s="9" t="s">
        <v>740</v>
      </c>
      <c r="I196" s="9" t="s">
        <v>741</v>
      </c>
      <c r="J196" s="9" t="s">
        <v>18</v>
      </c>
      <c r="K196" s="4" t="s">
        <v>25</v>
      </c>
    </row>
    <row r="197" spans="1:11" ht="30.75" customHeight="1" x14ac:dyDescent="0.25">
      <c r="A197" s="9" t="s">
        <v>742</v>
      </c>
      <c r="B197" s="9" t="s">
        <v>11</v>
      </c>
      <c r="C197" s="9" t="s">
        <v>109</v>
      </c>
      <c r="D197" s="9" t="s">
        <v>172</v>
      </c>
      <c r="E197" s="46">
        <v>5.4009999999999998</v>
      </c>
      <c r="F197" s="20">
        <v>12962.4</v>
      </c>
      <c r="G197" s="9" t="s">
        <v>348</v>
      </c>
      <c r="H197" s="9" t="s">
        <v>743</v>
      </c>
      <c r="I197" s="9" t="s">
        <v>741</v>
      </c>
      <c r="J197" s="9" t="s">
        <v>18</v>
      </c>
      <c r="K197" s="4" t="s">
        <v>25</v>
      </c>
    </row>
    <row r="198" spans="1:11" ht="30.75" customHeight="1" x14ac:dyDescent="0.25">
      <c r="A198" s="9" t="s">
        <v>744</v>
      </c>
      <c r="B198" s="9" t="s">
        <v>11</v>
      </c>
      <c r="C198" s="9" t="s">
        <v>745</v>
      </c>
      <c r="D198" s="9" t="s">
        <v>746</v>
      </c>
      <c r="E198" s="46">
        <v>6.0359999999999996</v>
      </c>
      <c r="F198" s="20">
        <v>10261.200000000001</v>
      </c>
      <c r="G198" s="9" t="s">
        <v>113</v>
      </c>
      <c r="H198" s="9" t="s">
        <v>747</v>
      </c>
      <c r="I198" s="9" t="s">
        <v>398</v>
      </c>
      <c r="J198" s="9" t="s">
        <v>18</v>
      </c>
      <c r="K198" s="4" t="s">
        <v>25</v>
      </c>
    </row>
    <row r="199" spans="1:11" ht="30.75" customHeight="1" x14ac:dyDescent="0.25">
      <c r="A199" s="9" t="s">
        <v>748</v>
      </c>
      <c r="B199" s="9" t="s">
        <v>749</v>
      </c>
      <c r="C199" s="9" t="s">
        <v>232</v>
      </c>
      <c r="D199" s="9" t="s">
        <v>739</v>
      </c>
      <c r="E199" s="46">
        <v>5.2249999999999996</v>
      </c>
      <c r="F199" s="20">
        <v>14447.12</v>
      </c>
      <c r="G199" s="9" t="s">
        <v>64</v>
      </c>
      <c r="H199" s="9" t="s">
        <v>750</v>
      </c>
      <c r="I199" s="9" t="s">
        <v>66</v>
      </c>
      <c r="J199" s="9" t="s">
        <v>18</v>
      </c>
      <c r="K199" s="4" t="s">
        <v>25</v>
      </c>
    </row>
    <row r="200" spans="1:11" ht="30.75" customHeight="1" x14ac:dyDescent="0.25">
      <c r="A200" s="9" t="s">
        <v>751</v>
      </c>
      <c r="B200" s="9" t="s">
        <v>752</v>
      </c>
      <c r="C200" s="9" t="s">
        <v>34</v>
      </c>
      <c r="D200" s="9" t="s">
        <v>182</v>
      </c>
      <c r="E200" s="46">
        <v>5.077</v>
      </c>
      <c r="F200" s="20">
        <v>14977.15</v>
      </c>
      <c r="G200" s="9" t="s">
        <v>671</v>
      </c>
      <c r="H200" s="9" t="s">
        <v>753</v>
      </c>
      <c r="I200" s="9" t="s">
        <v>674</v>
      </c>
      <c r="J200" s="9" t="s">
        <v>18</v>
      </c>
      <c r="K200" s="4" t="s">
        <v>25</v>
      </c>
    </row>
    <row r="201" spans="1:11" ht="30.75" customHeight="1" x14ac:dyDescent="0.25">
      <c r="A201" s="9" t="s">
        <v>754</v>
      </c>
      <c r="B201" s="9" t="s">
        <v>752</v>
      </c>
      <c r="C201" s="9" t="s">
        <v>34</v>
      </c>
      <c r="D201" s="9" t="s">
        <v>755</v>
      </c>
      <c r="E201" s="46">
        <v>5.1440000000000001</v>
      </c>
      <c r="F201" s="20">
        <v>5234.0200000000004</v>
      </c>
      <c r="G201" s="9" t="s">
        <v>756</v>
      </c>
      <c r="H201" s="9" t="s">
        <v>757</v>
      </c>
      <c r="I201" s="9" t="s">
        <v>50</v>
      </c>
      <c r="J201" s="9" t="s">
        <v>18</v>
      </c>
      <c r="K201" s="4" t="s">
        <v>25</v>
      </c>
    </row>
    <row r="202" spans="1:11" ht="30.75" customHeight="1" x14ac:dyDescent="0.25">
      <c r="A202" s="9" t="s">
        <v>758</v>
      </c>
      <c r="B202" s="9" t="s">
        <v>752</v>
      </c>
      <c r="C202" s="9" t="s">
        <v>109</v>
      </c>
      <c r="D202" s="9" t="s">
        <v>759</v>
      </c>
      <c r="E202" s="46">
        <v>5.0519999999999996</v>
      </c>
      <c r="F202" s="20">
        <v>10002.959999999999</v>
      </c>
      <c r="G202" s="9" t="s">
        <v>760</v>
      </c>
      <c r="H202" s="9" t="s">
        <v>761</v>
      </c>
      <c r="I202" s="9" t="s">
        <v>321</v>
      </c>
      <c r="J202" s="9" t="s">
        <v>18</v>
      </c>
      <c r="K202" s="4" t="s">
        <v>25</v>
      </c>
    </row>
    <row r="203" spans="1:11" ht="30.75" customHeight="1" x14ac:dyDescent="0.25">
      <c r="A203" s="9" t="s">
        <v>762</v>
      </c>
      <c r="B203" s="9" t="s">
        <v>11</v>
      </c>
      <c r="C203" s="9" t="s">
        <v>109</v>
      </c>
      <c r="D203" s="9" t="s">
        <v>763</v>
      </c>
      <c r="E203" s="46">
        <v>4.8479999999999999</v>
      </c>
      <c r="F203" s="20">
        <v>11331.13</v>
      </c>
      <c r="G203" s="9" t="s">
        <v>764</v>
      </c>
      <c r="H203" s="9" t="s">
        <v>765</v>
      </c>
      <c r="I203" s="9" t="s">
        <v>186</v>
      </c>
      <c r="J203" s="9" t="s">
        <v>18</v>
      </c>
      <c r="K203" s="4" t="s">
        <v>25</v>
      </c>
    </row>
    <row r="204" spans="1:11" ht="30.75" customHeight="1" x14ac:dyDescent="0.25">
      <c r="A204" s="9" t="s">
        <v>766</v>
      </c>
      <c r="B204" s="9" t="s">
        <v>11</v>
      </c>
      <c r="C204" s="9" t="s">
        <v>767</v>
      </c>
      <c r="D204" s="9" t="s">
        <v>768</v>
      </c>
      <c r="E204" s="46">
        <v>6.4029999999999996</v>
      </c>
      <c r="F204" s="20">
        <v>9604.5</v>
      </c>
      <c r="G204" s="9" t="s">
        <v>764</v>
      </c>
      <c r="H204" s="9" t="s">
        <v>769</v>
      </c>
      <c r="I204" s="9" t="s">
        <v>186</v>
      </c>
      <c r="J204" s="9" t="s">
        <v>18</v>
      </c>
      <c r="K204" s="4" t="s">
        <v>25</v>
      </c>
    </row>
    <row r="205" spans="1:11" ht="30.75" customHeight="1" x14ac:dyDescent="0.25">
      <c r="A205" s="9" t="s">
        <v>770</v>
      </c>
      <c r="B205" s="9" t="s">
        <v>11</v>
      </c>
      <c r="C205" s="9" t="s">
        <v>68</v>
      </c>
      <c r="D205" s="9" t="s">
        <v>771</v>
      </c>
      <c r="E205" s="46">
        <v>4.8369999999999997</v>
      </c>
      <c r="F205" s="20">
        <v>10641.4</v>
      </c>
      <c r="G205" s="9" t="s">
        <v>764</v>
      </c>
      <c r="H205" s="9" t="s">
        <v>772</v>
      </c>
      <c r="I205" s="9" t="s">
        <v>186</v>
      </c>
      <c r="J205" s="9" t="s">
        <v>18</v>
      </c>
      <c r="K205" s="4" t="s">
        <v>25</v>
      </c>
    </row>
    <row r="206" spans="1:11" ht="30.75" customHeight="1" x14ac:dyDescent="0.25">
      <c r="A206" s="9" t="s">
        <v>773</v>
      </c>
      <c r="B206" s="9" t="s">
        <v>11</v>
      </c>
      <c r="C206" s="9" t="s">
        <v>34</v>
      </c>
      <c r="D206" s="9" t="s">
        <v>182</v>
      </c>
      <c r="E206" s="46">
        <v>4.8310000000000004</v>
      </c>
      <c r="F206" s="20">
        <v>14251.45</v>
      </c>
      <c r="G206" s="9" t="s">
        <v>326</v>
      </c>
      <c r="H206" s="9" t="s">
        <v>774</v>
      </c>
      <c r="I206" s="9" t="s">
        <v>328</v>
      </c>
      <c r="J206" s="9" t="s">
        <v>18</v>
      </c>
      <c r="K206" s="4" t="s">
        <v>25</v>
      </c>
    </row>
    <row r="207" spans="1:11" ht="30.75" customHeight="1" x14ac:dyDescent="0.25">
      <c r="A207" s="9" t="s">
        <v>775</v>
      </c>
      <c r="B207" s="9" t="s">
        <v>11</v>
      </c>
      <c r="C207" s="9" t="s">
        <v>34</v>
      </c>
      <c r="D207" s="9" t="s">
        <v>689</v>
      </c>
      <c r="E207" s="46">
        <v>4.8310000000000004</v>
      </c>
      <c r="F207" s="20">
        <v>9178.9</v>
      </c>
      <c r="G207" s="9" t="s">
        <v>326</v>
      </c>
      <c r="H207" s="9" t="s">
        <v>776</v>
      </c>
      <c r="I207" s="9" t="s">
        <v>328</v>
      </c>
      <c r="J207" s="9" t="s">
        <v>18</v>
      </c>
      <c r="K207" s="4" t="s">
        <v>25</v>
      </c>
    </row>
    <row r="208" spans="1:11" ht="30.75" customHeight="1" x14ac:dyDescent="0.25">
      <c r="A208" s="9" t="s">
        <v>777</v>
      </c>
      <c r="B208" s="9" t="s">
        <v>11</v>
      </c>
      <c r="C208" s="9" t="s">
        <v>34</v>
      </c>
      <c r="D208" s="9" t="s">
        <v>182</v>
      </c>
      <c r="E208" s="46">
        <v>5.3869999999999996</v>
      </c>
      <c r="F208" s="20">
        <v>15891.65</v>
      </c>
      <c r="G208" s="9" t="s">
        <v>778</v>
      </c>
      <c r="H208" s="9" t="s">
        <v>779</v>
      </c>
      <c r="I208" s="9" t="s">
        <v>780</v>
      </c>
      <c r="J208" s="9" t="s">
        <v>18</v>
      </c>
      <c r="K208" s="4" t="s">
        <v>25</v>
      </c>
    </row>
    <row r="209" spans="1:11" ht="30.75" customHeight="1" x14ac:dyDescent="0.25">
      <c r="A209" s="9" t="s">
        <v>781</v>
      </c>
      <c r="B209" s="9" t="s">
        <v>11</v>
      </c>
      <c r="C209" s="9" t="s">
        <v>81</v>
      </c>
      <c r="D209" s="9" t="s">
        <v>190</v>
      </c>
      <c r="E209" s="46">
        <v>5.4089999999999998</v>
      </c>
      <c r="F209" s="20">
        <v>13089.78</v>
      </c>
      <c r="G209" s="9" t="s">
        <v>702</v>
      </c>
      <c r="H209" s="9" t="s">
        <v>782</v>
      </c>
      <c r="I209" s="9" t="s">
        <v>704</v>
      </c>
      <c r="J209" s="9" t="s">
        <v>18</v>
      </c>
      <c r="K209" s="4" t="s">
        <v>25</v>
      </c>
    </row>
    <row r="210" spans="1:11" ht="30.75" customHeight="1" x14ac:dyDescent="0.25">
      <c r="A210" s="9" t="s">
        <v>783</v>
      </c>
      <c r="B210" s="9" t="s">
        <v>11</v>
      </c>
      <c r="C210" s="9" t="s">
        <v>81</v>
      </c>
      <c r="D210" s="9" t="s">
        <v>190</v>
      </c>
      <c r="E210" s="46">
        <v>5.3784999999999998</v>
      </c>
      <c r="F210" s="20">
        <v>13015.97</v>
      </c>
      <c r="G210" s="9" t="s">
        <v>211</v>
      </c>
      <c r="H210" s="9" t="s">
        <v>784</v>
      </c>
      <c r="I210" s="9" t="s">
        <v>213</v>
      </c>
      <c r="J210" s="9" t="s">
        <v>18</v>
      </c>
      <c r="K210" s="4" t="s">
        <v>25</v>
      </c>
    </row>
    <row r="211" spans="1:11" ht="30.75" customHeight="1" x14ac:dyDescent="0.25">
      <c r="A211" s="9" t="s">
        <v>785</v>
      </c>
      <c r="B211" s="9" t="s">
        <v>181</v>
      </c>
      <c r="C211" s="9" t="s">
        <v>34</v>
      </c>
      <c r="D211" s="9" t="s">
        <v>786</v>
      </c>
      <c r="E211" s="46">
        <v>5.3250000000000002</v>
      </c>
      <c r="F211" s="20">
        <v>7854.37</v>
      </c>
      <c r="G211" s="9" t="s">
        <v>83</v>
      </c>
      <c r="H211" s="9" t="s">
        <v>787</v>
      </c>
      <c r="I211" s="9" t="s">
        <v>85</v>
      </c>
      <c r="J211" s="9" t="s">
        <v>18</v>
      </c>
      <c r="K211" s="4" t="s">
        <v>25</v>
      </c>
    </row>
    <row r="212" spans="1:11" ht="30.75" customHeight="1" x14ac:dyDescent="0.25">
      <c r="A212" s="9" t="s">
        <v>788</v>
      </c>
      <c r="B212" s="9" t="s">
        <v>60</v>
      </c>
      <c r="C212" s="9" t="s">
        <v>260</v>
      </c>
      <c r="D212" s="9" t="s">
        <v>789</v>
      </c>
      <c r="E212" s="46">
        <v>5.6755000000000004</v>
      </c>
      <c r="F212" s="20">
        <v>9199.98</v>
      </c>
      <c r="G212" s="9" t="s">
        <v>74</v>
      </c>
      <c r="H212" s="9" t="s">
        <v>790</v>
      </c>
      <c r="I212" s="9" t="s">
        <v>76</v>
      </c>
      <c r="J212" s="9" t="s">
        <v>18</v>
      </c>
      <c r="K212" s="4" t="s">
        <v>25</v>
      </c>
    </row>
    <row r="213" spans="1:11" ht="30.75" customHeight="1" x14ac:dyDescent="0.25">
      <c r="A213" s="9" t="s">
        <v>791</v>
      </c>
      <c r="B213" s="9" t="s">
        <v>27</v>
      </c>
      <c r="C213" s="9" t="s">
        <v>792</v>
      </c>
      <c r="D213" s="9" t="s">
        <v>793</v>
      </c>
      <c r="E213" s="46">
        <v>5.1180000000000003</v>
      </c>
      <c r="F213" s="20">
        <v>9212.4</v>
      </c>
      <c r="G213" s="9" t="s">
        <v>58</v>
      </c>
      <c r="H213" s="9" t="s">
        <v>794</v>
      </c>
      <c r="I213" s="9" t="s">
        <v>608</v>
      </c>
      <c r="J213" s="9" t="s">
        <v>18</v>
      </c>
      <c r="K213" s="4" t="s">
        <v>25</v>
      </c>
    </row>
    <row r="214" spans="1:11" ht="30.75" customHeight="1" x14ac:dyDescent="0.25">
      <c r="A214" s="114" t="s">
        <v>795</v>
      </c>
      <c r="B214" s="114" t="s">
        <v>47</v>
      </c>
      <c r="C214" s="114" t="s">
        <v>139</v>
      </c>
      <c r="D214" s="114" t="s">
        <v>796</v>
      </c>
      <c r="E214" s="116">
        <v>5.3395000000000001</v>
      </c>
      <c r="F214" s="56">
        <v>267567.68</v>
      </c>
      <c r="G214" s="114" t="s">
        <v>370</v>
      </c>
      <c r="H214" s="114" t="s">
        <v>797</v>
      </c>
      <c r="I214" s="114" t="s">
        <v>64</v>
      </c>
      <c r="J214" s="114" t="s">
        <v>18</v>
      </c>
      <c r="K214" s="5" t="s">
        <v>25</v>
      </c>
    </row>
    <row r="215" spans="1:11" ht="30.75" customHeight="1" x14ac:dyDescent="0.25">
      <c r="A215" s="78" t="s">
        <v>798</v>
      </c>
      <c r="B215" s="78" t="s">
        <v>47</v>
      </c>
      <c r="C215" s="78" t="s">
        <v>799</v>
      </c>
      <c r="D215" s="78" t="s">
        <v>800</v>
      </c>
      <c r="E215" s="133">
        <v>5.2195</v>
      </c>
      <c r="F215" s="23">
        <v>34134.32</v>
      </c>
      <c r="G215" s="78" t="s">
        <v>730</v>
      </c>
      <c r="H215" s="78" t="s">
        <v>801</v>
      </c>
      <c r="I215" s="78" t="s">
        <v>732</v>
      </c>
      <c r="J215" s="78" t="s">
        <v>18</v>
      </c>
      <c r="K215" s="66" t="s">
        <v>25</v>
      </c>
    </row>
    <row r="216" spans="1:11" s="54" customFormat="1" ht="30.75" customHeight="1" x14ac:dyDescent="0.25">
      <c r="A216" s="58" t="s">
        <v>1005</v>
      </c>
      <c r="B216" s="58">
        <v>214</v>
      </c>
      <c r="C216" s="59"/>
      <c r="D216" s="59"/>
      <c r="E216" s="59"/>
      <c r="F216" s="60">
        <f>SUM(F2:F215)</f>
        <v>3938426.6500000004</v>
      </c>
      <c r="G216" s="59"/>
      <c r="H216" s="59"/>
      <c r="I216" s="59"/>
      <c r="J216" s="59"/>
      <c r="K216" s="59"/>
    </row>
  </sheetData>
  <autoFilter ref="A1:K216" xr:uid="{55B1FD20-5F1B-452C-86AA-6E3C7A0CBA3C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ABC83-2993-4E90-914F-303696C8861C}">
  <dimension ref="A1:K3"/>
  <sheetViews>
    <sheetView workbookViewId="0">
      <selection activeCell="I2" sqref="I2"/>
    </sheetView>
  </sheetViews>
  <sheetFormatPr defaultRowHeight="15" x14ac:dyDescent="0.25"/>
  <cols>
    <col min="1" max="1" width="20.85546875" style="3" bestFit="1" customWidth="1"/>
    <col min="2" max="2" width="8.28515625" style="3" bestFit="1" customWidth="1"/>
    <col min="3" max="3" width="45.7109375" style="3" bestFit="1" customWidth="1"/>
    <col min="4" max="4" width="13.28515625" style="3" bestFit="1" customWidth="1"/>
    <col min="5" max="5" width="11.28515625" style="3" customWidth="1"/>
    <col min="6" max="6" width="21.7109375" style="3" bestFit="1" customWidth="1"/>
    <col min="7" max="7" width="16.140625" style="3" bestFit="1" customWidth="1"/>
    <col min="8" max="8" width="10.85546875" style="3" customWidth="1"/>
    <col min="9" max="9" width="15.42578125" style="3" customWidth="1"/>
    <col min="10" max="10" width="13.5703125" style="3" customWidth="1"/>
    <col min="11" max="11" width="16.42578125" style="3" customWidth="1"/>
    <col min="12" max="16384" width="9.140625" style="3"/>
  </cols>
  <sheetData>
    <row r="1" spans="1:11" x14ac:dyDescent="0.25">
      <c r="A1" s="61" t="s">
        <v>1007</v>
      </c>
      <c r="B1" s="61" t="s">
        <v>996</v>
      </c>
      <c r="C1" s="61" t="s">
        <v>1284</v>
      </c>
      <c r="D1" s="61" t="s">
        <v>1285</v>
      </c>
      <c r="E1" s="61" t="s">
        <v>1286</v>
      </c>
      <c r="F1" s="61" t="s">
        <v>1287</v>
      </c>
      <c r="G1" s="61" t="s">
        <v>1288</v>
      </c>
      <c r="H1" s="61" t="s">
        <v>999</v>
      </c>
      <c r="I1" s="61" t="s">
        <v>1289</v>
      </c>
      <c r="J1" s="212" t="s">
        <v>965</v>
      </c>
      <c r="K1" s="212" t="s">
        <v>968</v>
      </c>
    </row>
    <row r="2" spans="1:11" x14ac:dyDescent="0.25">
      <c r="A2" s="36" t="s">
        <v>1957</v>
      </c>
      <c r="B2" s="36" t="s">
        <v>1</v>
      </c>
      <c r="C2" s="36" t="s">
        <v>1958</v>
      </c>
      <c r="D2" s="36" t="s">
        <v>991</v>
      </c>
      <c r="E2" s="208">
        <v>44649</v>
      </c>
      <c r="F2" s="36" t="s">
        <v>1959</v>
      </c>
      <c r="G2" s="211">
        <v>26000</v>
      </c>
      <c r="H2" s="209">
        <v>3.851</v>
      </c>
      <c r="I2" s="210">
        <v>100126</v>
      </c>
      <c r="J2" s="36" t="s">
        <v>1960</v>
      </c>
      <c r="K2" s="208">
        <v>44679</v>
      </c>
    </row>
    <row r="3" spans="1:11" x14ac:dyDescent="0.25">
      <c r="A3" s="58" t="s">
        <v>1005</v>
      </c>
      <c r="B3" s="58">
        <v>1</v>
      </c>
      <c r="C3" s="59"/>
      <c r="D3" s="59"/>
      <c r="E3" s="59"/>
      <c r="F3" s="60"/>
      <c r="G3" s="59"/>
      <c r="H3" s="59"/>
      <c r="I3" s="207">
        <f>I2</f>
        <v>100126</v>
      </c>
      <c r="J3" s="59"/>
      <c r="K3" s="59"/>
    </row>
  </sheetData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C82CC-BEAA-44C4-9BC0-D77407223170}">
  <dimension ref="A1:P66"/>
  <sheetViews>
    <sheetView zoomScale="80" zoomScaleNormal="80" workbookViewId="0">
      <pane ySplit="1" topLeftCell="A49" activePane="bottomLeft" state="frozen"/>
      <selection activeCell="D1" sqref="D1"/>
      <selection pane="bottomLeft" activeCell="G50" sqref="G50"/>
    </sheetView>
  </sheetViews>
  <sheetFormatPr defaultRowHeight="15" x14ac:dyDescent="0.25"/>
  <cols>
    <col min="1" max="1" width="28.140625" style="54" customWidth="1"/>
    <col min="2" max="2" width="44.140625" style="54" bestFit="1" customWidth="1"/>
    <col min="3" max="3" width="52.85546875" style="54" bestFit="1" customWidth="1"/>
    <col min="4" max="4" width="25" style="54" bestFit="1" customWidth="1"/>
    <col min="5" max="5" width="15.140625" style="54" customWidth="1"/>
    <col min="6" max="6" width="25.85546875" style="54" bestFit="1" customWidth="1"/>
    <col min="7" max="7" width="16.140625" style="54" bestFit="1" customWidth="1"/>
    <col min="8" max="8" width="18" style="54" bestFit="1" customWidth="1"/>
    <col min="9" max="9" width="16.5703125" style="156" bestFit="1" customWidth="1"/>
    <col min="10" max="10" width="52.7109375" style="54" customWidth="1"/>
    <col min="11" max="11" width="53.28515625" style="54" customWidth="1"/>
    <col min="12" max="12" width="11.5703125" style="54" bestFit="1" customWidth="1"/>
    <col min="13" max="13" width="19.28515625" style="54" bestFit="1" customWidth="1"/>
    <col min="14" max="14" width="11.5703125" style="54" bestFit="1" customWidth="1"/>
    <col min="15" max="15" width="19.85546875" style="54" bestFit="1" customWidth="1"/>
    <col min="16" max="16" width="7" style="54" bestFit="1" customWidth="1"/>
    <col min="17" max="16384" width="9.140625" style="54"/>
  </cols>
  <sheetData>
    <row r="1" spans="1:16" ht="30" x14ac:dyDescent="0.25">
      <c r="A1" s="148" t="s">
        <v>1007</v>
      </c>
      <c r="B1" s="148" t="s">
        <v>996</v>
      </c>
      <c r="C1" s="148" t="s">
        <v>1284</v>
      </c>
      <c r="D1" s="149" t="s">
        <v>1285</v>
      </c>
      <c r="E1" s="149" t="s">
        <v>1286</v>
      </c>
      <c r="F1" s="149" t="s">
        <v>1287</v>
      </c>
      <c r="G1" s="149" t="s">
        <v>1288</v>
      </c>
      <c r="H1" s="149" t="s">
        <v>999</v>
      </c>
      <c r="I1" s="154" t="s">
        <v>1289</v>
      </c>
      <c r="J1" s="149" t="s">
        <v>1290</v>
      </c>
      <c r="K1" s="149" t="s">
        <v>1291</v>
      </c>
      <c r="L1" s="149" t="s">
        <v>1292</v>
      </c>
      <c r="M1" s="149" t="s">
        <v>1293</v>
      </c>
      <c r="N1" s="149" t="s">
        <v>1294</v>
      </c>
      <c r="O1" s="149" t="s">
        <v>1295</v>
      </c>
      <c r="P1" s="149" t="s">
        <v>1296</v>
      </c>
    </row>
    <row r="2" spans="1:16" x14ac:dyDescent="0.25">
      <c r="A2" s="126" t="s">
        <v>1041</v>
      </c>
      <c r="B2" s="126" t="s">
        <v>1465</v>
      </c>
      <c r="C2" s="126" t="s">
        <v>1297</v>
      </c>
      <c r="D2" s="126" t="s">
        <v>1020</v>
      </c>
      <c r="E2" s="127">
        <v>44803</v>
      </c>
      <c r="F2" s="126" t="s">
        <v>1299</v>
      </c>
      <c r="G2" s="152">
        <v>1990</v>
      </c>
      <c r="H2" s="295">
        <v>5.3</v>
      </c>
      <c r="I2" s="153">
        <f>G2*H2</f>
        <v>10547</v>
      </c>
      <c r="J2" s="126" t="s">
        <v>1300</v>
      </c>
      <c r="K2" s="126" t="s">
        <v>1301</v>
      </c>
      <c r="L2" s="127">
        <v>44809</v>
      </c>
      <c r="M2" s="127">
        <v>44815</v>
      </c>
      <c r="N2" s="127">
        <v>44815</v>
      </c>
      <c r="O2" s="126">
        <v>0</v>
      </c>
      <c r="P2" s="150" t="s">
        <v>1304</v>
      </c>
    </row>
    <row r="3" spans="1:16" x14ac:dyDescent="0.25">
      <c r="A3" s="126" t="s">
        <v>1063</v>
      </c>
      <c r="B3" s="126" t="s">
        <v>1305</v>
      </c>
      <c r="C3" s="126" t="s">
        <v>1306</v>
      </c>
      <c r="D3" s="126" t="s">
        <v>987</v>
      </c>
      <c r="E3" s="127">
        <v>44707</v>
      </c>
      <c r="F3" s="126" t="s">
        <v>1299</v>
      </c>
      <c r="G3" s="152">
        <v>31999</v>
      </c>
      <c r="H3" s="126">
        <v>5.3140000000000001</v>
      </c>
      <c r="I3" s="153">
        <v>170042.68599999999</v>
      </c>
      <c r="J3" s="126" t="s">
        <v>1307</v>
      </c>
      <c r="K3" s="126" t="s">
        <v>1308</v>
      </c>
      <c r="L3" s="127">
        <v>44718</v>
      </c>
      <c r="M3" s="127">
        <v>44748</v>
      </c>
      <c r="N3" s="127">
        <v>44749</v>
      </c>
      <c r="O3" s="126">
        <v>1</v>
      </c>
      <c r="P3" s="150" t="s">
        <v>1304</v>
      </c>
    </row>
    <row r="4" spans="1:16" ht="30" x14ac:dyDescent="0.25">
      <c r="A4" s="126" t="s">
        <v>1309</v>
      </c>
      <c r="B4" s="126" t="s">
        <v>1249</v>
      </c>
      <c r="C4" s="126" t="s">
        <v>1310</v>
      </c>
      <c r="D4" s="126" t="s">
        <v>987</v>
      </c>
      <c r="E4" s="127">
        <v>44557</v>
      </c>
      <c r="F4" s="126" t="s">
        <v>1299</v>
      </c>
      <c r="G4" s="152">
        <v>12200</v>
      </c>
      <c r="H4" s="126">
        <v>5.0890000000000004</v>
      </c>
      <c r="I4" s="153">
        <v>62085.8</v>
      </c>
      <c r="J4" s="126" t="s">
        <v>1311</v>
      </c>
      <c r="K4" s="126" t="s">
        <v>1312</v>
      </c>
      <c r="L4" s="127">
        <v>44560</v>
      </c>
      <c r="M4" s="127">
        <v>44609</v>
      </c>
      <c r="N4" s="127">
        <v>44610</v>
      </c>
      <c r="O4" s="126">
        <v>1</v>
      </c>
      <c r="P4" s="150" t="s">
        <v>1304</v>
      </c>
    </row>
    <row r="5" spans="1:16" x14ac:dyDescent="0.25">
      <c r="A5" s="126" t="s">
        <v>1080</v>
      </c>
      <c r="B5" s="126" t="s">
        <v>1249</v>
      </c>
      <c r="C5" s="126" t="s">
        <v>1313</v>
      </c>
      <c r="D5" s="126" t="s">
        <v>811</v>
      </c>
      <c r="E5" s="127">
        <v>44795</v>
      </c>
      <c r="F5" s="126" t="s">
        <v>1299</v>
      </c>
      <c r="G5" s="152">
        <v>58553</v>
      </c>
      <c r="H5" s="126">
        <v>5.6059999999999999</v>
      </c>
      <c r="I5" s="153">
        <v>328248.11800000002</v>
      </c>
      <c r="J5" s="126" t="s">
        <v>1314</v>
      </c>
      <c r="K5" s="126">
        <v>90273011</v>
      </c>
      <c r="L5" s="127">
        <v>44816</v>
      </c>
      <c r="M5" s="127">
        <v>44877</v>
      </c>
      <c r="N5" s="127">
        <v>44881</v>
      </c>
      <c r="O5" s="126">
        <v>4</v>
      </c>
      <c r="P5" s="150" t="s">
        <v>1304</v>
      </c>
    </row>
    <row r="6" spans="1:16" x14ac:dyDescent="0.25">
      <c r="A6" s="126" t="s">
        <v>1316</v>
      </c>
      <c r="B6" s="126" t="s">
        <v>1466</v>
      </c>
      <c r="C6" s="126" t="s">
        <v>1317</v>
      </c>
      <c r="D6" s="126" t="s">
        <v>1020</v>
      </c>
      <c r="E6" s="127">
        <v>44551</v>
      </c>
      <c r="F6" s="126" t="s">
        <v>1299</v>
      </c>
      <c r="G6" s="152">
        <v>318.20999999999998</v>
      </c>
      <c r="H6" s="295">
        <v>5.3</v>
      </c>
      <c r="I6" s="153">
        <f t="shared" ref="I6:I7" si="0">G6*H6</f>
        <v>1686.5129999999999</v>
      </c>
      <c r="J6" s="126" t="s">
        <v>1318</v>
      </c>
      <c r="K6" s="126" t="s">
        <v>1319</v>
      </c>
      <c r="L6" s="127">
        <v>44514</v>
      </c>
      <c r="M6" s="127">
        <v>44514</v>
      </c>
      <c r="N6" s="127">
        <v>44565</v>
      </c>
      <c r="O6" s="126">
        <v>51</v>
      </c>
      <c r="P6" s="150" t="s">
        <v>1304</v>
      </c>
    </row>
    <row r="7" spans="1:16" ht="45" x14ac:dyDescent="0.25">
      <c r="A7" s="126" t="s">
        <v>1061</v>
      </c>
      <c r="B7" s="126" t="s">
        <v>1466</v>
      </c>
      <c r="C7" s="126" t="s">
        <v>1320</v>
      </c>
      <c r="D7" s="126" t="s">
        <v>1020</v>
      </c>
      <c r="E7" s="127">
        <v>44784</v>
      </c>
      <c r="F7" s="126" t="s">
        <v>1299</v>
      </c>
      <c r="G7" s="152">
        <v>595.75</v>
      </c>
      <c r="H7" s="295">
        <v>5.3</v>
      </c>
      <c r="I7" s="153">
        <f t="shared" si="0"/>
        <v>3157.4749999999999</v>
      </c>
      <c r="J7" s="126" t="s">
        <v>1300</v>
      </c>
      <c r="K7" s="126" t="s">
        <v>1464</v>
      </c>
      <c r="L7" s="127">
        <v>44796</v>
      </c>
      <c r="M7" s="127">
        <v>44809</v>
      </c>
      <c r="N7" s="127">
        <v>44812</v>
      </c>
      <c r="O7" s="126">
        <v>3</v>
      </c>
      <c r="P7" s="150" t="s">
        <v>1304</v>
      </c>
    </row>
    <row r="8" spans="1:16" x14ac:dyDescent="0.25">
      <c r="A8" s="126" t="s">
        <v>1321</v>
      </c>
      <c r="B8" s="126" t="s">
        <v>1467</v>
      </c>
      <c r="C8" s="126" t="s">
        <v>1322</v>
      </c>
      <c r="D8" s="126" t="s">
        <v>987</v>
      </c>
      <c r="E8" s="127">
        <v>44433</v>
      </c>
      <c r="F8" s="126" t="s">
        <v>1299</v>
      </c>
      <c r="G8" s="152">
        <v>27640</v>
      </c>
      <c r="H8" s="126">
        <v>5.3579999999999997</v>
      </c>
      <c r="I8" s="153">
        <v>148095.12</v>
      </c>
      <c r="J8" s="126" t="s">
        <v>1323</v>
      </c>
      <c r="K8" s="126" t="s">
        <v>1324</v>
      </c>
      <c r="L8" s="127">
        <v>44704</v>
      </c>
      <c r="M8" s="127">
        <v>44750</v>
      </c>
      <c r="N8" s="127">
        <v>44750</v>
      </c>
      <c r="O8" s="126">
        <v>0</v>
      </c>
      <c r="P8" s="150" t="s">
        <v>1304</v>
      </c>
    </row>
    <row r="9" spans="1:16" ht="45" x14ac:dyDescent="0.25">
      <c r="A9" s="126" t="s">
        <v>1325</v>
      </c>
      <c r="B9" s="126" t="s">
        <v>1467</v>
      </c>
      <c r="C9" s="126" t="s">
        <v>1326</v>
      </c>
      <c r="D9" s="126" t="s">
        <v>987</v>
      </c>
      <c r="E9" s="127">
        <v>44357</v>
      </c>
      <c r="F9" s="126" t="s">
        <v>1299</v>
      </c>
      <c r="G9" s="152">
        <v>173555</v>
      </c>
      <c r="H9" s="126">
        <v>5.1162999999999998</v>
      </c>
      <c r="I9" s="153">
        <v>887959.44649999996</v>
      </c>
      <c r="J9" s="126" t="s">
        <v>1327</v>
      </c>
      <c r="K9" s="126" t="s">
        <v>1324</v>
      </c>
      <c r="L9" s="127">
        <v>44706</v>
      </c>
      <c r="M9" s="127">
        <v>44768</v>
      </c>
      <c r="N9" s="127">
        <v>44776</v>
      </c>
      <c r="O9" s="126">
        <v>8</v>
      </c>
      <c r="P9" s="150" t="s">
        <v>1304</v>
      </c>
    </row>
    <row r="10" spans="1:16" x14ac:dyDescent="0.25">
      <c r="A10" s="126" t="s">
        <v>1057</v>
      </c>
      <c r="B10" s="126" t="s">
        <v>1468</v>
      </c>
      <c r="C10" s="126" t="s">
        <v>1328</v>
      </c>
      <c r="D10" s="126" t="s">
        <v>1020</v>
      </c>
      <c r="E10" s="127">
        <v>44837</v>
      </c>
      <c r="F10" s="126" t="s">
        <v>1299</v>
      </c>
      <c r="G10" s="152">
        <v>12217.54</v>
      </c>
      <c r="H10" s="295">
        <v>5.3</v>
      </c>
      <c r="I10" s="153">
        <f>G10*H10</f>
        <v>64752.962</v>
      </c>
      <c r="J10" s="126" t="s">
        <v>1300</v>
      </c>
      <c r="K10" s="126" t="s">
        <v>1329</v>
      </c>
      <c r="L10" s="126" t="s">
        <v>1330</v>
      </c>
      <c r="M10" s="127">
        <v>44774</v>
      </c>
      <c r="N10" s="127">
        <v>44841</v>
      </c>
      <c r="O10" s="126">
        <v>67</v>
      </c>
      <c r="P10" s="150" t="s">
        <v>1304</v>
      </c>
    </row>
    <row r="11" spans="1:16" x14ac:dyDescent="0.25">
      <c r="A11" s="126" t="s">
        <v>1075</v>
      </c>
      <c r="B11" s="126" t="s">
        <v>1469</v>
      </c>
      <c r="C11" s="126" t="s">
        <v>1331</v>
      </c>
      <c r="D11" s="126" t="s">
        <v>1332</v>
      </c>
      <c r="E11" s="127">
        <v>44795</v>
      </c>
      <c r="F11" s="126" t="s">
        <v>1299</v>
      </c>
      <c r="G11" s="152">
        <v>7369.2</v>
      </c>
      <c r="H11" s="126">
        <v>5.4989999999999997</v>
      </c>
      <c r="I11" s="153">
        <v>40523.230799999998</v>
      </c>
      <c r="J11" s="126" t="s">
        <v>1300</v>
      </c>
      <c r="K11" s="126" t="s">
        <v>1333</v>
      </c>
      <c r="L11" s="127">
        <v>44810</v>
      </c>
      <c r="M11" s="127">
        <v>44877</v>
      </c>
      <c r="N11" s="127">
        <v>44883</v>
      </c>
      <c r="O11" s="126">
        <v>6</v>
      </c>
      <c r="P11" s="150" t="s">
        <v>1304</v>
      </c>
    </row>
    <row r="12" spans="1:16" x14ac:dyDescent="0.25">
      <c r="A12" s="126" t="s">
        <v>1043</v>
      </c>
      <c r="B12" s="126" t="s">
        <v>1465</v>
      </c>
      <c r="C12" s="126" t="s">
        <v>1297</v>
      </c>
      <c r="D12" s="126" t="s">
        <v>1020</v>
      </c>
      <c r="E12" s="127">
        <v>44830</v>
      </c>
      <c r="F12" s="126" t="s">
        <v>1299</v>
      </c>
      <c r="G12" s="152">
        <v>12387.15</v>
      </c>
      <c r="H12" s="295">
        <v>5.3</v>
      </c>
      <c r="I12" s="153">
        <f t="shared" ref="I12:I34" si="1">G12*H12</f>
        <v>65651.89499999999</v>
      </c>
      <c r="J12" s="126" t="s">
        <v>1334</v>
      </c>
      <c r="K12" s="126" t="s">
        <v>1335</v>
      </c>
      <c r="L12" s="127">
        <v>44838</v>
      </c>
      <c r="M12" s="127">
        <v>44842</v>
      </c>
      <c r="N12" s="127">
        <v>44845</v>
      </c>
      <c r="O12" s="126">
        <v>3</v>
      </c>
      <c r="P12" s="150" t="s">
        <v>1304</v>
      </c>
    </row>
    <row r="13" spans="1:16" ht="30" x14ac:dyDescent="0.25">
      <c r="A13" s="126" t="s">
        <v>1044</v>
      </c>
      <c r="B13" s="126" t="s">
        <v>1465</v>
      </c>
      <c r="C13" s="126" t="s">
        <v>1297</v>
      </c>
      <c r="D13" s="126" t="s">
        <v>1020</v>
      </c>
      <c r="E13" s="127">
        <v>44830</v>
      </c>
      <c r="F13" s="126" t="s">
        <v>1299</v>
      </c>
      <c r="G13" s="152">
        <v>2318.4</v>
      </c>
      <c r="H13" s="295">
        <v>5.3</v>
      </c>
      <c r="I13" s="153">
        <f t="shared" si="1"/>
        <v>12287.52</v>
      </c>
      <c r="J13" s="126" t="s">
        <v>1300</v>
      </c>
      <c r="K13" s="126" t="s">
        <v>1337</v>
      </c>
      <c r="L13" s="127">
        <v>44873</v>
      </c>
      <c r="M13" s="127">
        <v>44878</v>
      </c>
      <c r="N13" s="127">
        <v>44881</v>
      </c>
      <c r="O13" s="126">
        <v>3</v>
      </c>
      <c r="P13" s="150" t="s">
        <v>1304</v>
      </c>
    </row>
    <row r="14" spans="1:16" x14ac:dyDescent="0.25">
      <c r="A14" s="126" t="s">
        <v>1046</v>
      </c>
      <c r="B14" s="126" t="s">
        <v>1465</v>
      </c>
      <c r="C14" s="126" t="s">
        <v>1297</v>
      </c>
      <c r="D14" s="126" t="s">
        <v>1020</v>
      </c>
      <c r="E14" s="127">
        <v>44875</v>
      </c>
      <c r="F14" s="126" t="s">
        <v>1299</v>
      </c>
      <c r="G14" s="152">
        <v>3347.88</v>
      </c>
      <c r="H14" s="295">
        <v>5.3</v>
      </c>
      <c r="I14" s="153">
        <f t="shared" si="1"/>
        <v>17743.763999999999</v>
      </c>
      <c r="J14" s="126" t="s">
        <v>1338</v>
      </c>
      <c r="K14" s="126" t="s">
        <v>1339</v>
      </c>
      <c r="L14" s="127">
        <v>44910</v>
      </c>
      <c r="M14" s="127">
        <v>44916</v>
      </c>
      <c r="N14" s="127">
        <v>44917</v>
      </c>
      <c r="O14" s="126">
        <v>1</v>
      </c>
      <c r="P14" s="150" t="s">
        <v>1304</v>
      </c>
    </row>
    <row r="15" spans="1:16" x14ac:dyDescent="0.25">
      <c r="A15" s="126" t="s">
        <v>1045</v>
      </c>
      <c r="B15" s="126" t="s">
        <v>1465</v>
      </c>
      <c r="C15" s="126" t="s">
        <v>1297</v>
      </c>
      <c r="D15" s="126" t="s">
        <v>1020</v>
      </c>
      <c r="E15" s="127">
        <v>44860</v>
      </c>
      <c r="F15" s="126" t="s">
        <v>1299</v>
      </c>
      <c r="G15" s="152">
        <v>4100</v>
      </c>
      <c r="H15" s="295">
        <v>5.3</v>
      </c>
      <c r="I15" s="153">
        <f t="shared" si="1"/>
        <v>21730</v>
      </c>
      <c r="J15" s="126" t="s">
        <v>1341</v>
      </c>
      <c r="K15" s="126" t="s">
        <v>1301</v>
      </c>
      <c r="L15" s="127">
        <v>44875</v>
      </c>
      <c r="M15" s="127">
        <v>44882</v>
      </c>
      <c r="N15" s="127">
        <v>44883</v>
      </c>
      <c r="O15" s="126">
        <v>1</v>
      </c>
      <c r="P15" s="150" t="s">
        <v>1304</v>
      </c>
    </row>
    <row r="16" spans="1:16" ht="30" x14ac:dyDescent="0.25">
      <c r="A16" s="126" t="s">
        <v>1047</v>
      </c>
      <c r="B16" s="126" t="s">
        <v>1465</v>
      </c>
      <c r="C16" s="126" t="s">
        <v>1297</v>
      </c>
      <c r="D16" s="126" t="s">
        <v>1020</v>
      </c>
      <c r="E16" s="127">
        <v>44566</v>
      </c>
      <c r="F16" s="126" t="s">
        <v>1299</v>
      </c>
      <c r="G16" s="152">
        <v>132235</v>
      </c>
      <c r="H16" s="295">
        <v>5.3</v>
      </c>
      <c r="I16" s="153">
        <f t="shared" si="1"/>
        <v>700845.5</v>
      </c>
      <c r="J16" s="126" t="s">
        <v>1342</v>
      </c>
      <c r="K16" s="126" t="s">
        <v>1343</v>
      </c>
      <c r="L16" s="127">
        <v>44574</v>
      </c>
      <c r="M16" s="127">
        <v>44583</v>
      </c>
      <c r="N16" s="127">
        <v>44586</v>
      </c>
      <c r="O16" s="126">
        <v>3</v>
      </c>
      <c r="P16" s="150" t="s">
        <v>1304</v>
      </c>
    </row>
    <row r="17" spans="1:16" ht="30" x14ac:dyDescent="0.25">
      <c r="A17" s="126" t="s">
        <v>1025</v>
      </c>
      <c r="B17" s="126" t="s">
        <v>1465</v>
      </c>
      <c r="C17" s="126" t="s">
        <v>1297</v>
      </c>
      <c r="D17" s="126" t="s">
        <v>1020</v>
      </c>
      <c r="E17" s="127">
        <v>44599</v>
      </c>
      <c r="F17" s="126" t="s">
        <v>1299</v>
      </c>
      <c r="G17" s="152">
        <v>22068.13</v>
      </c>
      <c r="H17" s="295">
        <v>5.3</v>
      </c>
      <c r="I17" s="153">
        <f t="shared" si="1"/>
        <v>116961.08900000001</v>
      </c>
      <c r="J17" s="126" t="s">
        <v>1344</v>
      </c>
      <c r="K17" s="126" t="s">
        <v>1345</v>
      </c>
      <c r="L17" s="127">
        <v>44697</v>
      </c>
      <c r="M17" s="127">
        <v>44700</v>
      </c>
      <c r="N17" s="127">
        <v>44701</v>
      </c>
      <c r="O17" s="126">
        <v>1</v>
      </c>
      <c r="P17" s="150" t="s">
        <v>1304</v>
      </c>
    </row>
    <row r="18" spans="1:16" ht="30" x14ac:dyDescent="0.25">
      <c r="A18" s="126" t="s">
        <v>1027</v>
      </c>
      <c r="B18" s="126" t="s">
        <v>1465</v>
      </c>
      <c r="C18" s="126" t="s">
        <v>1297</v>
      </c>
      <c r="D18" s="126" t="s">
        <v>1020</v>
      </c>
      <c r="E18" s="127">
        <v>44599</v>
      </c>
      <c r="F18" s="126" t="s">
        <v>1299</v>
      </c>
      <c r="G18" s="152">
        <v>249631.8</v>
      </c>
      <c r="H18" s="295">
        <v>5.3</v>
      </c>
      <c r="I18" s="153">
        <f t="shared" si="1"/>
        <v>1323048.5399999998</v>
      </c>
      <c r="J18" s="126" t="s">
        <v>1346</v>
      </c>
      <c r="K18" s="126" t="s">
        <v>1335</v>
      </c>
      <c r="L18" s="127">
        <v>44715</v>
      </c>
      <c r="M18" s="127">
        <v>44732</v>
      </c>
      <c r="N18" s="127">
        <v>44733</v>
      </c>
      <c r="O18" s="126">
        <v>1</v>
      </c>
      <c r="P18" s="150" t="s">
        <v>1304</v>
      </c>
    </row>
    <row r="19" spans="1:16" x14ac:dyDescent="0.25">
      <c r="A19" s="126" t="s">
        <v>1028</v>
      </c>
      <c r="B19" s="126" t="s">
        <v>1465</v>
      </c>
      <c r="C19" s="126" t="s">
        <v>1297</v>
      </c>
      <c r="D19" s="126" t="s">
        <v>1020</v>
      </c>
      <c r="E19" s="127">
        <v>44608</v>
      </c>
      <c r="F19" s="126" t="s">
        <v>1299</v>
      </c>
      <c r="G19" s="152">
        <v>4042</v>
      </c>
      <c r="H19" s="295">
        <v>5.3</v>
      </c>
      <c r="I19" s="153">
        <f t="shared" si="1"/>
        <v>21422.6</v>
      </c>
      <c r="J19" s="126" t="s">
        <v>1347</v>
      </c>
      <c r="K19" s="126" t="s">
        <v>1348</v>
      </c>
      <c r="L19" s="127">
        <v>44669</v>
      </c>
      <c r="M19" s="127">
        <v>44678</v>
      </c>
      <c r="N19" s="127">
        <v>44678</v>
      </c>
      <c r="O19" s="126">
        <v>0</v>
      </c>
      <c r="P19" s="150" t="s">
        <v>1304</v>
      </c>
    </row>
    <row r="20" spans="1:16" ht="30" x14ac:dyDescent="0.25">
      <c r="A20" s="126" t="s">
        <v>1029</v>
      </c>
      <c r="B20" s="126" t="s">
        <v>1465</v>
      </c>
      <c r="C20" s="126" t="s">
        <v>1297</v>
      </c>
      <c r="D20" s="126" t="s">
        <v>1020</v>
      </c>
      <c r="E20" s="127">
        <v>44631</v>
      </c>
      <c r="F20" s="126" t="s">
        <v>1299</v>
      </c>
      <c r="G20" s="152">
        <v>15429.79</v>
      </c>
      <c r="H20" s="295">
        <v>5.3</v>
      </c>
      <c r="I20" s="153">
        <f t="shared" si="1"/>
        <v>81777.887000000002</v>
      </c>
      <c r="J20" s="126" t="s">
        <v>1350</v>
      </c>
      <c r="K20" s="126" t="s">
        <v>1351</v>
      </c>
      <c r="L20" s="127">
        <v>44669</v>
      </c>
      <c r="M20" s="127">
        <v>44687</v>
      </c>
      <c r="N20" s="127">
        <v>44690</v>
      </c>
      <c r="O20" s="126">
        <v>3</v>
      </c>
      <c r="P20" s="150" t="s">
        <v>1304</v>
      </c>
    </row>
    <row r="21" spans="1:16" ht="30" x14ac:dyDescent="0.25">
      <c r="A21" s="126" t="s">
        <v>1030</v>
      </c>
      <c r="B21" s="126" t="s">
        <v>1465</v>
      </c>
      <c r="C21" s="126" t="s">
        <v>1297</v>
      </c>
      <c r="D21" s="126" t="s">
        <v>1020</v>
      </c>
      <c r="E21" s="127">
        <v>44631</v>
      </c>
      <c r="F21" s="126" t="s">
        <v>1299</v>
      </c>
      <c r="G21" s="152">
        <v>9589.08</v>
      </c>
      <c r="H21" s="295">
        <v>5.3</v>
      </c>
      <c r="I21" s="153">
        <f t="shared" si="1"/>
        <v>50822.123999999996</v>
      </c>
      <c r="J21" s="126" t="s">
        <v>1353</v>
      </c>
      <c r="K21" s="126" t="s">
        <v>1354</v>
      </c>
      <c r="L21" s="127">
        <v>44740</v>
      </c>
      <c r="M21" s="127">
        <v>44743</v>
      </c>
      <c r="N21" s="127">
        <v>44746</v>
      </c>
      <c r="O21" s="126">
        <v>3</v>
      </c>
      <c r="P21" s="150" t="s">
        <v>1304</v>
      </c>
    </row>
    <row r="22" spans="1:16" x14ac:dyDescent="0.25">
      <c r="A22" s="126" t="s">
        <v>1031</v>
      </c>
      <c r="B22" s="126" t="s">
        <v>1465</v>
      </c>
      <c r="C22" s="126" t="s">
        <v>1355</v>
      </c>
      <c r="D22" s="126" t="s">
        <v>1020</v>
      </c>
      <c r="E22" s="127">
        <v>44649</v>
      </c>
      <c r="F22" s="126" t="s">
        <v>1299</v>
      </c>
      <c r="G22" s="152">
        <v>2280</v>
      </c>
      <c r="H22" s="295">
        <v>5.3</v>
      </c>
      <c r="I22" s="153">
        <f t="shared" si="1"/>
        <v>12084</v>
      </c>
      <c r="J22" s="126" t="s">
        <v>1357</v>
      </c>
      <c r="K22" s="126" t="s">
        <v>1358</v>
      </c>
      <c r="L22" s="127">
        <v>44651</v>
      </c>
      <c r="M22" s="127">
        <v>44662</v>
      </c>
      <c r="N22" s="127">
        <v>44663</v>
      </c>
      <c r="O22" s="126">
        <v>1</v>
      </c>
      <c r="P22" s="150" t="s">
        <v>1304</v>
      </c>
    </row>
    <row r="23" spans="1:16" ht="30" x14ac:dyDescent="0.25">
      <c r="A23" s="126" t="s">
        <v>1032</v>
      </c>
      <c r="B23" s="126" t="s">
        <v>1465</v>
      </c>
      <c r="C23" s="126" t="s">
        <v>1355</v>
      </c>
      <c r="D23" s="126" t="s">
        <v>1020</v>
      </c>
      <c r="E23" s="127">
        <v>44645</v>
      </c>
      <c r="F23" s="126" t="s">
        <v>1299</v>
      </c>
      <c r="G23" s="152">
        <v>7415.68</v>
      </c>
      <c r="H23" s="295">
        <v>5.3</v>
      </c>
      <c r="I23" s="153">
        <f t="shared" si="1"/>
        <v>39303.103999999999</v>
      </c>
      <c r="J23" s="126" t="s">
        <v>1360</v>
      </c>
      <c r="K23" s="126" t="s">
        <v>1361</v>
      </c>
      <c r="L23" s="127">
        <v>44658</v>
      </c>
      <c r="M23" s="127">
        <v>44706</v>
      </c>
      <c r="N23" s="127">
        <v>44708</v>
      </c>
      <c r="O23" s="126">
        <v>2</v>
      </c>
      <c r="P23" s="150" t="s">
        <v>1304</v>
      </c>
    </row>
    <row r="24" spans="1:16" x14ac:dyDescent="0.25">
      <c r="A24" s="126" t="s">
        <v>1033</v>
      </c>
      <c r="B24" s="126" t="s">
        <v>1465</v>
      </c>
      <c r="C24" s="126" t="s">
        <v>1297</v>
      </c>
      <c r="D24" s="126" t="s">
        <v>1020</v>
      </c>
      <c r="E24" s="127">
        <v>44699</v>
      </c>
      <c r="F24" s="126" t="s">
        <v>1299</v>
      </c>
      <c r="G24" s="152">
        <v>2010</v>
      </c>
      <c r="H24" s="295">
        <v>5.3</v>
      </c>
      <c r="I24" s="153">
        <f t="shared" si="1"/>
        <v>10653</v>
      </c>
      <c r="J24" s="126" t="s">
        <v>1362</v>
      </c>
      <c r="K24" s="126" t="s">
        <v>1363</v>
      </c>
      <c r="L24" s="127">
        <v>44706</v>
      </c>
      <c r="M24" s="127">
        <v>44710</v>
      </c>
      <c r="N24" s="127">
        <v>44711</v>
      </c>
      <c r="O24" s="126">
        <v>1</v>
      </c>
      <c r="P24" s="150" t="s">
        <v>1304</v>
      </c>
    </row>
    <row r="25" spans="1:16" x14ac:dyDescent="0.25">
      <c r="A25" s="126" t="s">
        <v>1034</v>
      </c>
      <c r="B25" s="126" t="s">
        <v>1465</v>
      </c>
      <c r="C25" s="126" t="s">
        <v>1364</v>
      </c>
      <c r="D25" s="126" t="s">
        <v>1020</v>
      </c>
      <c r="E25" s="127">
        <v>44719</v>
      </c>
      <c r="F25" s="126" t="s">
        <v>1299</v>
      </c>
      <c r="G25" s="152">
        <v>603.5</v>
      </c>
      <c r="H25" s="295">
        <v>5.3</v>
      </c>
      <c r="I25" s="153">
        <f t="shared" si="1"/>
        <v>3198.5499999999997</v>
      </c>
      <c r="J25" s="126" t="s">
        <v>1365</v>
      </c>
      <c r="K25" s="126" t="s">
        <v>1366</v>
      </c>
      <c r="L25" s="127">
        <v>44809</v>
      </c>
      <c r="M25" s="127">
        <v>44819</v>
      </c>
      <c r="N25" s="127">
        <v>44820</v>
      </c>
      <c r="O25" s="126">
        <v>1</v>
      </c>
      <c r="P25" s="150" t="s">
        <v>1304</v>
      </c>
    </row>
    <row r="26" spans="1:16" ht="30" x14ac:dyDescent="0.25">
      <c r="A26" s="126" t="s">
        <v>1035</v>
      </c>
      <c r="B26" s="126" t="s">
        <v>1465</v>
      </c>
      <c r="C26" s="126" t="s">
        <v>1297</v>
      </c>
      <c r="D26" s="126" t="s">
        <v>1020</v>
      </c>
      <c r="E26" s="127">
        <v>44719</v>
      </c>
      <c r="F26" s="126" t="s">
        <v>1299</v>
      </c>
      <c r="G26" s="152">
        <v>2195.04</v>
      </c>
      <c r="H26" s="295">
        <v>5.3</v>
      </c>
      <c r="I26" s="153">
        <f t="shared" si="1"/>
        <v>11633.712</v>
      </c>
      <c r="J26" s="126" t="s">
        <v>1367</v>
      </c>
      <c r="K26" s="126" t="s">
        <v>1368</v>
      </c>
      <c r="L26" s="127">
        <v>44727</v>
      </c>
      <c r="M26" s="127">
        <v>44732</v>
      </c>
      <c r="N26" s="127">
        <v>44732</v>
      </c>
      <c r="O26" s="126">
        <v>0</v>
      </c>
      <c r="P26" s="150" t="s">
        <v>1304</v>
      </c>
    </row>
    <row r="27" spans="1:16" x14ac:dyDescent="0.25">
      <c r="A27" s="126" t="s">
        <v>1036</v>
      </c>
      <c r="B27" s="126" t="s">
        <v>1465</v>
      </c>
      <c r="C27" s="126" t="s">
        <v>1297</v>
      </c>
      <c r="D27" s="126" t="s">
        <v>1020</v>
      </c>
      <c r="E27" s="127">
        <v>44741</v>
      </c>
      <c r="F27" s="126" t="s">
        <v>1299</v>
      </c>
      <c r="G27" s="152">
        <v>18737.04</v>
      </c>
      <c r="H27" s="295">
        <v>5.3</v>
      </c>
      <c r="I27" s="153">
        <f t="shared" si="1"/>
        <v>99306.312000000005</v>
      </c>
      <c r="J27" s="126" t="s">
        <v>1369</v>
      </c>
      <c r="K27" s="126" t="s">
        <v>1343</v>
      </c>
      <c r="L27" s="127">
        <v>44748</v>
      </c>
      <c r="M27" s="127">
        <v>44752</v>
      </c>
      <c r="N27" s="127">
        <v>44754</v>
      </c>
      <c r="O27" s="126">
        <v>2</v>
      </c>
      <c r="P27" s="150" t="s">
        <v>1304</v>
      </c>
    </row>
    <row r="28" spans="1:16" ht="30" x14ac:dyDescent="0.25">
      <c r="A28" s="126" t="s">
        <v>1037</v>
      </c>
      <c r="B28" s="126" t="s">
        <v>1465</v>
      </c>
      <c r="C28" s="126" t="s">
        <v>1297</v>
      </c>
      <c r="D28" s="126" t="s">
        <v>1020</v>
      </c>
      <c r="E28" s="127">
        <v>44726</v>
      </c>
      <c r="F28" s="126" t="s">
        <v>1299</v>
      </c>
      <c r="G28" s="152">
        <v>20754.2</v>
      </c>
      <c r="H28" s="295">
        <v>5.3</v>
      </c>
      <c r="I28" s="153">
        <f t="shared" si="1"/>
        <v>109997.26</v>
      </c>
      <c r="J28" s="126" t="s">
        <v>1370</v>
      </c>
      <c r="K28" s="126" t="s">
        <v>1343</v>
      </c>
      <c r="L28" s="127">
        <v>44775</v>
      </c>
      <c r="M28" s="127">
        <v>44781</v>
      </c>
      <c r="N28" s="127">
        <v>44782</v>
      </c>
      <c r="O28" s="126">
        <v>1</v>
      </c>
      <c r="P28" s="150" t="s">
        <v>1304</v>
      </c>
    </row>
    <row r="29" spans="1:16" x14ac:dyDescent="0.25">
      <c r="A29" s="126" t="s">
        <v>1038</v>
      </c>
      <c r="B29" s="126" t="s">
        <v>1465</v>
      </c>
      <c r="C29" s="126" t="s">
        <v>1297</v>
      </c>
      <c r="D29" s="126" t="s">
        <v>1020</v>
      </c>
      <c r="E29" s="127">
        <v>44754</v>
      </c>
      <c r="F29" s="126" t="s">
        <v>1299</v>
      </c>
      <c r="G29" s="152">
        <v>1435</v>
      </c>
      <c r="H29" s="295">
        <v>5.3</v>
      </c>
      <c r="I29" s="153">
        <f t="shared" si="1"/>
        <v>7605.5</v>
      </c>
      <c r="J29" s="126" t="s">
        <v>1300</v>
      </c>
      <c r="K29" s="126" t="s">
        <v>1301</v>
      </c>
      <c r="L29" s="127">
        <v>44767</v>
      </c>
      <c r="M29" s="127">
        <v>44777</v>
      </c>
      <c r="N29" s="127">
        <v>44778</v>
      </c>
      <c r="O29" s="126">
        <v>1</v>
      </c>
      <c r="P29" s="150" t="s">
        <v>1304</v>
      </c>
    </row>
    <row r="30" spans="1:16" x14ac:dyDescent="0.25">
      <c r="A30" s="126" t="s">
        <v>1039</v>
      </c>
      <c r="B30" s="126" t="s">
        <v>1465</v>
      </c>
      <c r="C30" s="126" t="s">
        <v>1374</v>
      </c>
      <c r="D30" s="126" t="s">
        <v>1020</v>
      </c>
      <c r="E30" s="127">
        <v>44775</v>
      </c>
      <c r="F30" s="126" t="s">
        <v>1299</v>
      </c>
      <c r="G30" s="152">
        <v>16640</v>
      </c>
      <c r="H30" s="295">
        <v>5.3</v>
      </c>
      <c r="I30" s="153">
        <f t="shared" si="1"/>
        <v>88192</v>
      </c>
      <c r="J30" s="126" t="s">
        <v>1300</v>
      </c>
      <c r="K30" s="126" t="s">
        <v>1375</v>
      </c>
      <c r="L30" s="127">
        <v>44838</v>
      </c>
      <c r="M30" s="127">
        <v>44861</v>
      </c>
      <c r="N30" s="127">
        <v>44865</v>
      </c>
      <c r="O30" s="126">
        <v>4</v>
      </c>
      <c r="P30" s="150" t="s">
        <v>1304</v>
      </c>
    </row>
    <row r="31" spans="1:16" x14ac:dyDescent="0.25">
      <c r="A31" s="126" t="s">
        <v>1040</v>
      </c>
      <c r="B31" s="126" t="s">
        <v>1465</v>
      </c>
      <c r="C31" s="126" t="s">
        <v>1374</v>
      </c>
      <c r="D31" s="126" t="s">
        <v>1020</v>
      </c>
      <c r="E31" s="127">
        <v>44775</v>
      </c>
      <c r="F31" s="126" t="s">
        <v>1299</v>
      </c>
      <c r="G31" s="152">
        <v>675</v>
      </c>
      <c r="H31" s="295">
        <v>5.3</v>
      </c>
      <c r="I31" s="153">
        <f t="shared" si="1"/>
        <v>3577.5</v>
      </c>
      <c r="J31" s="126" t="s">
        <v>1300</v>
      </c>
      <c r="K31" s="126" t="s">
        <v>1375</v>
      </c>
      <c r="L31" s="127">
        <v>44873</v>
      </c>
      <c r="M31" s="127">
        <v>44909</v>
      </c>
      <c r="N31" s="127">
        <v>44911</v>
      </c>
      <c r="O31" s="126">
        <v>2</v>
      </c>
      <c r="P31" s="150" t="s">
        <v>1304</v>
      </c>
    </row>
    <row r="32" spans="1:16" x14ac:dyDescent="0.25">
      <c r="A32" s="126" t="s">
        <v>1077</v>
      </c>
      <c r="B32" s="126" t="s">
        <v>1469</v>
      </c>
      <c r="C32" s="126" t="s">
        <v>1376</v>
      </c>
      <c r="D32" s="126" t="s">
        <v>1020</v>
      </c>
      <c r="E32" s="127">
        <v>44741</v>
      </c>
      <c r="F32" s="126" t="s">
        <v>1299</v>
      </c>
      <c r="G32" s="152">
        <v>0.27</v>
      </c>
      <c r="H32" s="295">
        <v>5.3</v>
      </c>
      <c r="I32" s="153">
        <f t="shared" si="1"/>
        <v>1.431</v>
      </c>
      <c r="J32" s="126" t="s">
        <v>1334</v>
      </c>
      <c r="K32" s="126"/>
      <c r="L32" s="127">
        <v>44795</v>
      </c>
      <c r="M32" s="127">
        <v>44797</v>
      </c>
      <c r="N32" s="127">
        <v>44797</v>
      </c>
      <c r="O32" s="126">
        <v>0</v>
      </c>
      <c r="P32" s="150" t="s">
        <v>1304</v>
      </c>
    </row>
    <row r="33" spans="1:16" x14ac:dyDescent="0.25">
      <c r="A33" s="126" t="s">
        <v>1378</v>
      </c>
      <c r="B33" s="126" t="s">
        <v>1469</v>
      </c>
      <c r="C33" s="126" t="s">
        <v>1379</v>
      </c>
      <c r="D33" s="126" t="s">
        <v>1020</v>
      </c>
      <c r="E33" s="127">
        <v>44553</v>
      </c>
      <c r="F33" s="126" t="s">
        <v>1299</v>
      </c>
      <c r="G33" s="152">
        <v>1648.29</v>
      </c>
      <c r="H33" s="295">
        <v>5.3</v>
      </c>
      <c r="I33" s="153">
        <f t="shared" si="1"/>
        <v>8735.9369999999999</v>
      </c>
      <c r="J33" s="126" t="s">
        <v>1380</v>
      </c>
      <c r="K33" s="126" t="s">
        <v>1381</v>
      </c>
      <c r="L33" s="127">
        <v>44589</v>
      </c>
      <c r="M33" s="127">
        <v>44595</v>
      </c>
      <c r="N33" s="127">
        <v>44599</v>
      </c>
      <c r="O33" s="126">
        <v>4</v>
      </c>
      <c r="P33" s="150" t="s">
        <v>1304</v>
      </c>
    </row>
    <row r="34" spans="1:16" ht="30" x14ac:dyDescent="0.25">
      <c r="A34" s="126" t="s">
        <v>1079</v>
      </c>
      <c r="B34" s="126" t="s">
        <v>1469</v>
      </c>
      <c r="C34" s="126" t="s">
        <v>1379</v>
      </c>
      <c r="D34" s="126" t="s">
        <v>1020</v>
      </c>
      <c r="E34" s="127">
        <v>44589</v>
      </c>
      <c r="F34" s="126" t="s">
        <v>1299</v>
      </c>
      <c r="G34" s="152">
        <v>23640</v>
      </c>
      <c r="H34" s="295">
        <v>5.3</v>
      </c>
      <c r="I34" s="153">
        <f t="shared" si="1"/>
        <v>125292</v>
      </c>
      <c r="J34" s="126" t="s">
        <v>1382</v>
      </c>
      <c r="K34" s="126" t="s">
        <v>1383</v>
      </c>
      <c r="L34" s="127">
        <v>44594</v>
      </c>
      <c r="M34" s="127">
        <v>44692</v>
      </c>
      <c r="N34" s="127">
        <v>44694</v>
      </c>
      <c r="O34" s="126">
        <v>2</v>
      </c>
      <c r="P34" s="150" t="s">
        <v>1304</v>
      </c>
    </row>
    <row r="35" spans="1:16" ht="75" x14ac:dyDescent="0.25">
      <c r="A35" s="126" t="s">
        <v>1386</v>
      </c>
      <c r="B35" s="126" t="s">
        <v>1470</v>
      </c>
      <c r="C35" s="126" t="s">
        <v>1387</v>
      </c>
      <c r="D35" s="126" t="s">
        <v>987</v>
      </c>
      <c r="E35" s="127">
        <v>44573</v>
      </c>
      <c r="F35" s="126" t="s">
        <v>1299</v>
      </c>
      <c r="G35" s="152">
        <v>9424</v>
      </c>
      <c r="H35" s="126">
        <v>5.3250000000000002</v>
      </c>
      <c r="I35" s="153">
        <v>68586</v>
      </c>
      <c r="J35" s="126" t="s">
        <v>1388</v>
      </c>
      <c r="K35" s="126" t="s">
        <v>1389</v>
      </c>
      <c r="L35" s="127">
        <v>44580</v>
      </c>
      <c r="M35" s="127">
        <v>44736</v>
      </c>
      <c r="N35" s="127">
        <v>44741</v>
      </c>
      <c r="O35" s="126">
        <v>5</v>
      </c>
      <c r="P35" s="150" t="s">
        <v>1304</v>
      </c>
    </row>
    <row r="36" spans="1:16" x14ac:dyDescent="0.25">
      <c r="A36" s="126" t="s">
        <v>1022</v>
      </c>
      <c r="B36" s="126" t="s">
        <v>1471</v>
      </c>
      <c r="C36" s="126" t="s">
        <v>1390</v>
      </c>
      <c r="D36" s="126" t="s">
        <v>1020</v>
      </c>
      <c r="E36" s="127">
        <v>44858</v>
      </c>
      <c r="F36" s="126" t="s">
        <v>1299</v>
      </c>
      <c r="G36" s="152">
        <v>37</v>
      </c>
      <c r="H36" s="295">
        <v>5.3</v>
      </c>
      <c r="I36" s="153">
        <f t="shared" ref="I36:I37" si="2">G36*H36</f>
        <v>196.1</v>
      </c>
      <c r="J36" s="126" t="s">
        <v>1391</v>
      </c>
      <c r="K36" s="126"/>
      <c r="L36" s="127">
        <v>44866</v>
      </c>
      <c r="M36" s="127">
        <v>44898</v>
      </c>
      <c r="N36" s="127">
        <v>44902</v>
      </c>
      <c r="O36" s="126">
        <v>4</v>
      </c>
      <c r="P36" s="150" t="s">
        <v>1304</v>
      </c>
    </row>
    <row r="37" spans="1:16" x14ac:dyDescent="0.25">
      <c r="A37" s="126" t="s">
        <v>1018</v>
      </c>
      <c r="B37" s="126" t="s">
        <v>1471</v>
      </c>
      <c r="C37" s="126" t="s">
        <v>1393</v>
      </c>
      <c r="D37" s="126" t="s">
        <v>1020</v>
      </c>
      <c r="E37" s="127">
        <v>44694</v>
      </c>
      <c r="F37" s="126" t="s">
        <v>1299</v>
      </c>
      <c r="G37" s="152">
        <v>32</v>
      </c>
      <c r="H37" s="295">
        <v>5.3</v>
      </c>
      <c r="I37" s="153">
        <f t="shared" si="2"/>
        <v>169.6</v>
      </c>
      <c r="J37" s="126" t="s">
        <v>1394</v>
      </c>
      <c r="K37" s="126" t="s">
        <v>1395</v>
      </c>
      <c r="L37" s="127">
        <v>44726</v>
      </c>
      <c r="M37" s="127">
        <v>44745</v>
      </c>
      <c r="N37" s="127">
        <v>44746</v>
      </c>
      <c r="O37" s="126">
        <v>1</v>
      </c>
      <c r="P37" s="150" t="s">
        <v>1304</v>
      </c>
    </row>
    <row r="38" spans="1:16" x14ac:dyDescent="0.25">
      <c r="A38" s="126" t="s">
        <v>1074</v>
      </c>
      <c r="B38" s="126" t="s">
        <v>1472</v>
      </c>
      <c r="C38" s="126" t="s">
        <v>1396</v>
      </c>
      <c r="D38" s="126" t="s">
        <v>987</v>
      </c>
      <c r="E38" s="127">
        <v>44780</v>
      </c>
      <c r="F38" s="126" t="s">
        <v>1299</v>
      </c>
      <c r="G38" s="152">
        <v>18300</v>
      </c>
      <c r="H38" s="126">
        <v>5.1890000000000001</v>
      </c>
      <c r="I38" s="153">
        <v>483095.9</v>
      </c>
      <c r="J38" s="126" t="s">
        <v>1397</v>
      </c>
      <c r="K38" s="126" t="s">
        <v>1398</v>
      </c>
      <c r="L38" s="127">
        <v>44593</v>
      </c>
      <c r="M38" s="127">
        <v>44783</v>
      </c>
      <c r="N38" s="127">
        <v>44784</v>
      </c>
      <c r="O38" s="126">
        <v>1</v>
      </c>
      <c r="P38" s="150" t="s">
        <v>1304</v>
      </c>
    </row>
    <row r="39" spans="1:16" ht="30" x14ac:dyDescent="0.25">
      <c r="A39" s="126" t="s">
        <v>1072</v>
      </c>
      <c r="B39" s="126" t="s">
        <v>1472</v>
      </c>
      <c r="C39" s="126" t="s">
        <v>1399</v>
      </c>
      <c r="D39" s="126" t="s">
        <v>1020</v>
      </c>
      <c r="E39" s="127">
        <v>44776</v>
      </c>
      <c r="F39" s="126" t="s">
        <v>1299</v>
      </c>
      <c r="G39" s="152">
        <v>11</v>
      </c>
      <c r="H39" s="295">
        <v>5.3</v>
      </c>
      <c r="I39" s="153">
        <f>G39*H39</f>
        <v>58.3</v>
      </c>
      <c r="J39" s="126" t="s">
        <v>1400</v>
      </c>
      <c r="K39" s="126"/>
      <c r="L39" s="127">
        <v>44776</v>
      </c>
      <c r="M39" s="127">
        <v>44786</v>
      </c>
      <c r="N39" s="127">
        <v>44788</v>
      </c>
      <c r="O39" s="126">
        <v>2</v>
      </c>
      <c r="P39" s="150" t="s">
        <v>1304</v>
      </c>
    </row>
    <row r="40" spans="1:16" ht="30" x14ac:dyDescent="0.25">
      <c r="A40" s="126" t="s">
        <v>1401</v>
      </c>
      <c r="B40" s="126" t="s">
        <v>259</v>
      </c>
      <c r="C40" s="126" t="s">
        <v>1402</v>
      </c>
      <c r="D40" s="126" t="s">
        <v>987</v>
      </c>
      <c r="E40" s="127">
        <v>44361</v>
      </c>
      <c r="F40" s="126" t="s">
        <v>1299</v>
      </c>
      <c r="G40" s="152">
        <v>295000</v>
      </c>
      <c r="H40" s="126">
        <v>5.5426000000000002</v>
      </c>
      <c r="I40" s="153">
        <v>1635067</v>
      </c>
      <c r="J40" s="126" t="s">
        <v>1403</v>
      </c>
      <c r="K40" s="126" t="s">
        <v>1404</v>
      </c>
      <c r="L40" s="127">
        <v>44370</v>
      </c>
      <c r="M40" s="127">
        <v>44572</v>
      </c>
      <c r="N40" s="127">
        <v>44573</v>
      </c>
      <c r="O40" s="126">
        <v>1</v>
      </c>
      <c r="P40" s="150" t="s">
        <v>1304</v>
      </c>
    </row>
    <row r="41" spans="1:16" ht="30" x14ac:dyDescent="0.25">
      <c r="A41" s="126" t="s">
        <v>1405</v>
      </c>
      <c r="B41" s="126" t="s">
        <v>259</v>
      </c>
      <c r="C41" s="126" t="s">
        <v>1406</v>
      </c>
      <c r="D41" s="126" t="s">
        <v>811</v>
      </c>
      <c r="E41" s="127">
        <v>44475</v>
      </c>
      <c r="F41" s="126" t="s">
        <v>1299</v>
      </c>
      <c r="G41" s="152">
        <v>219160.91</v>
      </c>
      <c r="H41" s="126">
        <v>5.399</v>
      </c>
      <c r="I41" s="153">
        <v>1183249.75309</v>
      </c>
      <c r="J41" s="126" t="s">
        <v>1407</v>
      </c>
      <c r="K41" s="126" t="s">
        <v>1408</v>
      </c>
      <c r="L41" s="127">
        <v>44484</v>
      </c>
      <c r="M41" s="127">
        <v>44732</v>
      </c>
      <c r="N41" s="127">
        <v>44734</v>
      </c>
      <c r="O41" s="126">
        <v>2</v>
      </c>
      <c r="P41" s="150" t="s">
        <v>1304</v>
      </c>
    </row>
    <row r="42" spans="1:16" ht="30" x14ac:dyDescent="0.25">
      <c r="A42" s="126" t="s">
        <v>1071</v>
      </c>
      <c r="B42" s="126" t="s">
        <v>259</v>
      </c>
      <c r="C42" s="126" t="s">
        <v>1410</v>
      </c>
      <c r="D42" s="126" t="s">
        <v>1020</v>
      </c>
      <c r="E42" s="127">
        <v>44630</v>
      </c>
      <c r="F42" s="126" t="s">
        <v>1299</v>
      </c>
      <c r="G42" s="152">
        <v>37235.81</v>
      </c>
      <c r="H42" s="295">
        <v>5.3</v>
      </c>
      <c r="I42" s="153">
        <f t="shared" ref="I42:I44" si="3">G42*H42</f>
        <v>197349.79299999998</v>
      </c>
      <c r="J42" s="126" t="s">
        <v>1411</v>
      </c>
      <c r="K42" s="126" t="s">
        <v>1412</v>
      </c>
      <c r="L42" s="127">
        <v>44812</v>
      </c>
      <c r="M42" s="127">
        <v>44833</v>
      </c>
      <c r="N42" s="127">
        <v>44834</v>
      </c>
      <c r="O42" s="126">
        <v>1</v>
      </c>
      <c r="P42" s="150" t="s">
        <v>1304</v>
      </c>
    </row>
    <row r="43" spans="1:16" x14ac:dyDescent="0.25">
      <c r="A43" s="126" t="s">
        <v>1070</v>
      </c>
      <c r="B43" s="126" t="s">
        <v>259</v>
      </c>
      <c r="C43" s="126" t="s">
        <v>1413</v>
      </c>
      <c r="D43" s="126" t="s">
        <v>1020</v>
      </c>
      <c r="E43" s="127">
        <v>44741</v>
      </c>
      <c r="F43" s="126" t="s">
        <v>1299</v>
      </c>
      <c r="G43" s="152">
        <v>3.15</v>
      </c>
      <c r="H43" s="295">
        <v>5.3</v>
      </c>
      <c r="I43" s="153">
        <f t="shared" si="3"/>
        <v>16.695</v>
      </c>
      <c r="J43" s="126" t="s">
        <v>1300</v>
      </c>
      <c r="K43" s="126" t="s">
        <v>1395</v>
      </c>
      <c r="L43" s="127">
        <v>44881</v>
      </c>
      <c r="M43" s="127">
        <v>44903</v>
      </c>
      <c r="N43" s="127">
        <v>44914</v>
      </c>
      <c r="O43" s="126">
        <v>11</v>
      </c>
      <c r="P43" s="150" t="s">
        <v>1304</v>
      </c>
    </row>
    <row r="44" spans="1:16" ht="75" x14ac:dyDescent="0.25">
      <c r="A44" s="126" t="s">
        <v>1054</v>
      </c>
      <c r="B44" s="126" t="s">
        <v>147</v>
      </c>
      <c r="C44" s="126" t="s">
        <v>1320</v>
      </c>
      <c r="D44" s="126" t="s">
        <v>1020</v>
      </c>
      <c r="E44" s="127">
        <v>44872</v>
      </c>
      <c r="F44" s="126" t="s">
        <v>1299</v>
      </c>
      <c r="G44" s="152">
        <v>3330</v>
      </c>
      <c r="H44" s="295">
        <v>5.3</v>
      </c>
      <c r="I44" s="153">
        <f t="shared" si="3"/>
        <v>17649</v>
      </c>
      <c r="J44" s="126" t="s">
        <v>1391</v>
      </c>
      <c r="K44" s="126" t="s">
        <v>1416</v>
      </c>
      <c r="L44" s="127">
        <v>44883</v>
      </c>
      <c r="M44" s="127">
        <v>44903</v>
      </c>
      <c r="N44" s="127">
        <v>44908</v>
      </c>
      <c r="O44" s="126">
        <v>5</v>
      </c>
      <c r="P44" s="150" t="s">
        <v>1304</v>
      </c>
    </row>
    <row r="45" spans="1:16" ht="30" x14ac:dyDescent="0.25">
      <c r="A45" s="126" t="s">
        <v>1418</v>
      </c>
      <c r="B45" s="126" t="s">
        <v>147</v>
      </c>
      <c r="C45" s="126" t="s">
        <v>1419</v>
      </c>
      <c r="D45" s="126" t="s">
        <v>811</v>
      </c>
      <c r="E45" s="127">
        <v>44364</v>
      </c>
      <c r="F45" s="126" t="s">
        <v>1299</v>
      </c>
      <c r="G45" s="152">
        <v>444727.5</v>
      </c>
      <c r="H45" s="126">
        <v>5.1970000000000001</v>
      </c>
      <c r="I45" s="153">
        <v>2311248.8174999999</v>
      </c>
      <c r="J45" s="126" t="s">
        <v>1420</v>
      </c>
      <c r="K45" s="126" t="s">
        <v>1463</v>
      </c>
      <c r="L45" s="127">
        <v>44364</v>
      </c>
      <c r="M45" s="127">
        <v>44734</v>
      </c>
      <c r="N45" s="127">
        <v>44736</v>
      </c>
      <c r="O45" s="126">
        <v>2</v>
      </c>
      <c r="P45" s="150" t="s">
        <v>1304</v>
      </c>
    </row>
    <row r="46" spans="1:16" x14ac:dyDescent="0.25">
      <c r="A46" s="126" t="s">
        <v>1421</v>
      </c>
      <c r="B46" s="126" t="s">
        <v>147</v>
      </c>
      <c r="C46" s="126" t="s">
        <v>1422</v>
      </c>
      <c r="D46" s="126" t="s">
        <v>987</v>
      </c>
      <c r="E46" s="127">
        <v>44519</v>
      </c>
      <c r="F46" s="126" t="s">
        <v>1299</v>
      </c>
      <c r="G46" s="152">
        <v>1005</v>
      </c>
      <c r="H46" s="126">
        <v>6.1284999999999998</v>
      </c>
      <c r="I46" s="153">
        <v>6159.1424999999999</v>
      </c>
      <c r="J46" s="126" t="s">
        <v>1424</v>
      </c>
      <c r="K46" s="126" t="s">
        <v>1425</v>
      </c>
      <c r="L46" s="127">
        <v>44532</v>
      </c>
      <c r="M46" s="127">
        <v>44569</v>
      </c>
      <c r="N46" s="127">
        <v>44572</v>
      </c>
      <c r="O46" s="126">
        <v>3</v>
      </c>
      <c r="P46" s="150" t="s">
        <v>1304</v>
      </c>
    </row>
    <row r="47" spans="1:16" x14ac:dyDescent="0.25">
      <c r="A47" s="126" t="s">
        <v>1053</v>
      </c>
      <c r="B47" s="126" t="s">
        <v>147</v>
      </c>
      <c r="C47" s="126" t="s">
        <v>1427</v>
      </c>
      <c r="D47" s="126" t="s">
        <v>987</v>
      </c>
      <c r="E47" s="127">
        <v>44571</v>
      </c>
      <c r="F47" s="126" t="s">
        <v>1299</v>
      </c>
      <c r="G47" s="152">
        <v>5923</v>
      </c>
      <c r="H47" s="126">
        <v>5.2957000000000001</v>
      </c>
      <c r="I47" s="153">
        <v>31366.431100000002</v>
      </c>
      <c r="J47" s="126" t="s">
        <v>1428</v>
      </c>
      <c r="K47" s="126"/>
      <c r="L47" s="127">
        <v>44701</v>
      </c>
      <c r="M47" s="127">
        <v>44815</v>
      </c>
      <c r="N47" s="127">
        <v>44816</v>
      </c>
      <c r="O47" s="126">
        <v>1</v>
      </c>
      <c r="P47" s="150" t="s">
        <v>1304</v>
      </c>
    </row>
    <row r="48" spans="1:16" ht="30" x14ac:dyDescent="0.25">
      <c r="A48" s="126" t="s">
        <v>1429</v>
      </c>
      <c r="B48" s="126" t="s">
        <v>147</v>
      </c>
      <c r="C48" s="126" t="s">
        <v>1430</v>
      </c>
      <c r="D48" s="126" t="s">
        <v>987</v>
      </c>
      <c r="E48" s="127">
        <v>44510</v>
      </c>
      <c r="F48" s="126" t="s">
        <v>1299</v>
      </c>
      <c r="G48" s="152">
        <v>16714</v>
      </c>
      <c r="H48" s="126">
        <v>5.3609999999999998</v>
      </c>
      <c r="I48" s="153">
        <v>89603.754000000001</v>
      </c>
      <c r="J48" s="126" t="s">
        <v>1431</v>
      </c>
      <c r="K48" s="126"/>
      <c r="L48" s="127">
        <v>44517</v>
      </c>
      <c r="M48" s="127">
        <v>44714</v>
      </c>
      <c r="N48" s="127">
        <v>44715</v>
      </c>
      <c r="O48" s="126">
        <v>1</v>
      </c>
      <c r="P48" s="150" t="s">
        <v>1304</v>
      </c>
    </row>
    <row r="49" spans="1:16" ht="30" x14ac:dyDescent="0.25">
      <c r="A49" s="126" t="s">
        <v>1433</v>
      </c>
      <c r="B49" s="126" t="s">
        <v>147</v>
      </c>
      <c r="C49" s="126" t="s">
        <v>1434</v>
      </c>
      <c r="D49" s="126" t="s">
        <v>1020</v>
      </c>
      <c r="E49" s="127">
        <v>44498</v>
      </c>
      <c r="F49" s="126" t="s">
        <v>1299</v>
      </c>
      <c r="G49" s="152">
        <v>0.75</v>
      </c>
      <c r="H49" s="295">
        <v>5.3</v>
      </c>
      <c r="I49" s="153">
        <f t="shared" ref="I49:I54" si="4">G49*H49</f>
        <v>3.9749999999999996</v>
      </c>
      <c r="J49" s="126" t="s">
        <v>1435</v>
      </c>
      <c r="K49" s="126" t="s">
        <v>1363</v>
      </c>
      <c r="L49" s="127">
        <v>44510</v>
      </c>
      <c r="M49" s="127">
        <v>44609</v>
      </c>
      <c r="N49" s="127">
        <v>44609</v>
      </c>
      <c r="O49" s="126">
        <v>0</v>
      </c>
      <c r="P49" s="150" t="s">
        <v>1304</v>
      </c>
    </row>
    <row r="50" spans="1:16" ht="30" x14ac:dyDescent="0.25">
      <c r="A50" s="126" t="s">
        <v>1056</v>
      </c>
      <c r="B50" s="126" t="s">
        <v>147</v>
      </c>
      <c r="C50" s="126" t="s">
        <v>1320</v>
      </c>
      <c r="D50" s="126" t="s">
        <v>1020</v>
      </c>
      <c r="E50" s="127">
        <v>44572</v>
      </c>
      <c r="F50" s="126" t="s">
        <v>1299</v>
      </c>
      <c r="G50" s="152">
        <v>1320.28</v>
      </c>
      <c r="H50" s="295">
        <v>5.3</v>
      </c>
      <c r="I50" s="153">
        <f t="shared" si="4"/>
        <v>6997.4839999999995</v>
      </c>
      <c r="J50" s="126" t="s">
        <v>1436</v>
      </c>
      <c r="K50" s="126" t="s">
        <v>1437</v>
      </c>
      <c r="L50" s="127">
        <v>44603</v>
      </c>
      <c r="M50" s="127">
        <v>44615</v>
      </c>
      <c r="N50" s="127">
        <v>44616</v>
      </c>
      <c r="O50" s="126">
        <v>1</v>
      </c>
      <c r="P50" s="150" t="s">
        <v>1304</v>
      </c>
    </row>
    <row r="51" spans="1:16" ht="30" x14ac:dyDescent="0.25">
      <c r="A51" s="126" t="s">
        <v>1048</v>
      </c>
      <c r="B51" s="126" t="s">
        <v>147</v>
      </c>
      <c r="C51" s="126" t="s">
        <v>1320</v>
      </c>
      <c r="D51" s="126" t="s">
        <v>1020</v>
      </c>
      <c r="E51" s="127">
        <v>44592</v>
      </c>
      <c r="F51" s="126" t="s">
        <v>1299</v>
      </c>
      <c r="G51" s="152">
        <v>2052.17</v>
      </c>
      <c r="H51" s="295">
        <v>5.3</v>
      </c>
      <c r="I51" s="153">
        <f t="shared" si="4"/>
        <v>10876.501</v>
      </c>
      <c r="J51" s="126" t="s">
        <v>1357</v>
      </c>
      <c r="K51" s="126" t="s">
        <v>1439</v>
      </c>
      <c r="L51" s="127">
        <v>44596</v>
      </c>
      <c r="M51" s="127">
        <v>44728</v>
      </c>
      <c r="N51" s="127">
        <v>44730</v>
      </c>
      <c r="O51" s="126">
        <v>2</v>
      </c>
      <c r="P51" s="150" t="s">
        <v>1304</v>
      </c>
    </row>
    <row r="52" spans="1:16" ht="30" x14ac:dyDescent="0.25">
      <c r="A52" s="126" t="s">
        <v>1050</v>
      </c>
      <c r="B52" s="126" t="s">
        <v>147</v>
      </c>
      <c r="C52" s="126" t="s">
        <v>1434</v>
      </c>
      <c r="D52" s="126" t="s">
        <v>1020</v>
      </c>
      <c r="E52" s="127">
        <v>44722</v>
      </c>
      <c r="F52" s="126" t="s">
        <v>1299</v>
      </c>
      <c r="G52" s="152">
        <v>0.75</v>
      </c>
      <c r="H52" s="295">
        <v>5.3</v>
      </c>
      <c r="I52" s="153">
        <f t="shared" si="4"/>
        <v>3.9749999999999996</v>
      </c>
      <c r="J52" s="126" t="s">
        <v>1441</v>
      </c>
      <c r="K52" s="126"/>
      <c r="L52" s="127">
        <v>44726</v>
      </c>
      <c r="M52" s="127">
        <v>44743</v>
      </c>
      <c r="N52" s="127">
        <v>44743</v>
      </c>
      <c r="O52" s="126">
        <v>0</v>
      </c>
      <c r="P52" s="150" t="s">
        <v>1304</v>
      </c>
    </row>
    <row r="53" spans="1:16" ht="75" x14ac:dyDescent="0.25">
      <c r="A53" s="126" t="s">
        <v>1051</v>
      </c>
      <c r="B53" s="126" t="s">
        <v>147</v>
      </c>
      <c r="C53" s="126" t="s">
        <v>1320</v>
      </c>
      <c r="D53" s="126" t="s">
        <v>1020</v>
      </c>
      <c r="E53" s="127">
        <v>44754</v>
      </c>
      <c r="F53" s="126" t="s">
        <v>1299</v>
      </c>
      <c r="G53" s="152">
        <v>1930.37</v>
      </c>
      <c r="H53" s="295">
        <v>5.3</v>
      </c>
      <c r="I53" s="153">
        <f t="shared" si="4"/>
        <v>10230.960999999999</v>
      </c>
      <c r="J53" s="126" t="s">
        <v>1442</v>
      </c>
      <c r="K53" s="126" t="s">
        <v>1443</v>
      </c>
      <c r="L53" s="127">
        <v>44762</v>
      </c>
      <c r="M53" s="127">
        <v>44775</v>
      </c>
      <c r="N53" s="127">
        <v>44777</v>
      </c>
      <c r="O53" s="126">
        <v>2</v>
      </c>
      <c r="P53" s="150" t="s">
        <v>1304</v>
      </c>
    </row>
    <row r="54" spans="1:16" ht="30" x14ac:dyDescent="0.25">
      <c r="A54" s="126" t="s">
        <v>1052</v>
      </c>
      <c r="B54" s="126" t="s">
        <v>147</v>
      </c>
      <c r="C54" s="126" t="s">
        <v>1444</v>
      </c>
      <c r="D54" s="126" t="s">
        <v>1020</v>
      </c>
      <c r="E54" s="127">
        <v>44789</v>
      </c>
      <c r="F54" s="126" t="s">
        <v>1299</v>
      </c>
      <c r="G54" s="152">
        <v>10</v>
      </c>
      <c r="H54" s="295">
        <v>5.3</v>
      </c>
      <c r="I54" s="153">
        <f t="shared" si="4"/>
        <v>53</v>
      </c>
      <c r="J54" s="126" t="s">
        <v>1445</v>
      </c>
      <c r="K54" s="126" t="s">
        <v>1446</v>
      </c>
      <c r="L54" s="127">
        <v>44791</v>
      </c>
      <c r="M54" s="127">
        <v>44797</v>
      </c>
      <c r="N54" s="127">
        <v>44816</v>
      </c>
      <c r="O54" s="126">
        <v>19</v>
      </c>
      <c r="P54" s="150" t="s">
        <v>1304</v>
      </c>
    </row>
    <row r="55" spans="1:16" x14ac:dyDescent="0.25">
      <c r="A55" s="126" t="s">
        <v>1447</v>
      </c>
      <c r="B55" s="126" t="s">
        <v>355</v>
      </c>
      <c r="C55" s="126" t="s">
        <v>1448</v>
      </c>
      <c r="D55" s="126" t="s">
        <v>987</v>
      </c>
      <c r="E55" s="127">
        <v>44498</v>
      </c>
      <c r="F55" s="126" t="s">
        <v>1299</v>
      </c>
      <c r="G55" s="152">
        <v>1265.45</v>
      </c>
      <c r="H55" s="126">
        <v>6.0315000000000003</v>
      </c>
      <c r="I55" s="153">
        <v>7632.5616749999999</v>
      </c>
      <c r="J55" s="126" t="s">
        <v>1449</v>
      </c>
      <c r="K55" s="126" t="s">
        <v>1450</v>
      </c>
      <c r="L55" s="127">
        <v>44517</v>
      </c>
      <c r="M55" s="127">
        <v>44573</v>
      </c>
      <c r="N55" s="127">
        <v>44586</v>
      </c>
      <c r="O55" s="126">
        <v>13</v>
      </c>
      <c r="P55" s="150" t="s">
        <v>1304</v>
      </c>
    </row>
    <row r="56" spans="1:16" x14ac:dyDescent="0.25">
      <c r="A56" s="126" t="s">
        <v>1451</v>
      </c>
      <c r="B56" s="126" t="s">
        <v>355</v>
      </c>
      <c r="C56" s="126" t="s">
        <v>1452</v>
      </c>
      <c r="D56" s="126" t="s">
        <v>987</v>
      </c>
      <c r="E56" s="127">
        <v>44489</v>
      </c>
      <c r="F56" s="126" t="s">
        <v>1299</v>
      </c>
      <c r="G56" s="152">
        <v>1413.5</v>
      </c>
      <c r="H56" s="126">
        <v>5.3250000000000002</v>
      </c>
      <c r="I56" s="153">
        <v>7526.8874999999998</v>
      </c>
      <c r="J56" s="126" t="s">
        <v>1357</v>
      </c>
      <c r="K56" s="126"/>
      <c r="L56" s="127">
        <v>44715</v>
      </c>
      <c r="M56" s="127">
        <v>44741</v>
      </c>
      <c r="N56" s="127">
        <v>44741</v>
      </c>
      <c r="O56" s="126">
        <v>0</v>
      </c>
      <c r="P56" s="150" t="s">
        <v>1304</v>
      </c>
    </row>
    <row r="57" spans="1:16" ht="300" x14ac:dyDescent="0.25">
      <c r="A57" s="126" t="s">
        <v>1067</v>
      </c>
      <c r="B57" s="126" t="s">
        <v>355</v>
      </c>
      <c r="C57" s="126" t="s">
        <v>1453</v>
      </c>
      <c r="D57" s="126" t="s">
        <v>987</v>
      </c>
      <c r="E57" s="127">
        <v>44704</v>
      </c>
      <c r="F57" s="126" t="s">
        <v>1299</v>
      </c>
      <c r="G57" s="152">
        <v>66550.570000000007</v>
      </c>
      <c r="H57" s="126">
        <v>5.2965</v>
      </c>
      <c r="I57" s="153">
        <f>G57*H57</f>
        <v>352485.09400500002</v>
      </c>
      <c r="J57" s="126" t="s">
        <v>1454</v>
      </c>
      <c r="K57" s="126" t="s">
        <v>1455</v>
      </c>
      <c r="L57" s="127">
        <v>44838</v>
      </c>
      <c r="M57" s="127">
        <v>44911</v>
      </c>
      <c r="N57" s="127">
        <v>44916</v>
      </c>
      <c r="O57" s="126">
        <v>5</v>
      </c>
      <c r="P57" s="150" t="s">
        <v>1304</v>
      </c>
    </row>
    <row r="58" spans="1:16" x14ac:dyDescent="0.25">
      <c r="A58" s="126" t="s">
        <v>1065</v>
      </c>
      <c r="B58" s="126" t="s">
        <v>355</v>
      </c>
      <c r="C58" s="126" t="s">
        <v>1448</v>
      </c>
      <c r="D58" s="126" t="s">
        <v>987</v>
      </c>
      <c r="E58" s="127">
        <v>44671</v>
      </c>
      <c r="F58" s="126" t="s">
        <v>1299</v>
      </c>
      <c r="G58" s="152">
        <v>2648.55</v>
      </c>
      <c r="H58" s="126">
        <v>5.5</v>
      </c>
      <c r="I58" s="153">
        <v>14567.025</v>
      </c>
      <c r="J58" s="126" t="s">
        <v>1357</v>
      </c>
      <c r="K58" s="126"/>
      <c r="L58" s="127">
        <v>44713</v>
      </c>
      <c r="M58" s="127">
        <v>44846</v>
      </c>
      <c r="N58" s="127">
        <v>44851</v>
      </c>
      <c r="O58" s="126">
        <v>5</v>
      </c>
      <c r="P58" s="150" t="s">
        <v>1304</v>
      </c>
    </row>
    <row r="59" spans="1:16" ht="60" x14ac:dyDescent="0.25">
      <c r="A59" s="126" t="s">
        <v>1059</v>
      </c>
      <c r="B59" s="126" t="s">
        <v>1473</v>
      </c>
      <c r="C59" s="126" t="s">
        <v>1326</v>
      </c>
      <c r="D59" s="126" t="s">
        <v>987</v>
      </c>
      <c r="E59" s="127">
        <v>44789</v>
      </c>
      <c r="F59" s="126" t="s">
        <v>1299</v>
      </c>
      <c r="G59" s="152">
        <v>258012</v>
      </c>
      <c r="H59" s="126">
        <v>5.1980000000000004</v>
      </c>
      <c r="I59" s="153">
        <v>1341146.3759999999</v>
      </c>
      <c r="J59" s="126" t="s">
        <v>1475</v>
      </c>
      <c r="K59" s="126" t="s">
        <v>1456</v>
      </c>
      <c r="L59" s="127">
        <v>44819</v>
      </c>
      <c r="M59" s="127">
        <v>44913</v>
      </c>
      <c r="N59" s="127">
        <v>44917</v>
      </c>
      <c r="O59" s="126">
        <v>4</v>
      </c>
      <c r="P59" s="150" t="s">
        <v>1304</v>
      </c>
    </row>
    <row r="60" spans="1:16" ht="60" x14ac:dyDescent="0.25">
      <c r="A60" s="126" t="s">
        <v>1059</v>
      </c>
      <c r="B60" s="126" t="s">
        <v>1473</v>
      </c>
      <c r="C60" s="126" t="s">
        <v>1326</v>
      </c>
      <c r="D60" s="126" t="s">
        <v>987</v>
      </c>
      <c r="E60" s="127">
        <v>44789</v>
      </c>
      <c r="F60" s="126" t="s">
        <v>1299</v>
      </c>
      <c r="G60" s="152">
        <v>308306.19</v>
      </c>
      <c r="H60" s="126">
        <v>5.1980000000000004</v>
      </c>
      <c r="I60" s="153">
        <v>1602575.58</v>
      </c>
      <c r="J60" s="126" t="s">
        <v>1475</v>
      </c>
      <c r="K60" s="126" t="s">
        <v>1456</v>
      </c>
      <c r="L60" s="127">
        <v>44824</v>
      </c>
      <c r="M60" s="127">
        <v>44915</v>
      </c>
      <c r="N60" s="127">
        <v>44918</v>
      </c>
      <c r="O60" s="126">
        <v>3</v>
      </c>
      <c r="P60" s="150" t="s">
        <v>1304</v>
      </c>
    </row>
    <row r="61" spans="1:16" ht="30" x14ac:dyDescent="0.25">
      <c r="A61" s="126" t="s">
        <v>1457</v>
      </c>
      <c r="B61" s="126" t="s">
        <v>1474</v>
      </c>
      <c r="C61" s="126" t="s">
        <v>1458</v>
      </c>
      <c r="D61" s="126" t="s">
        <v>987</v>
      </c>
      <c r="E61" s="127">
        <v>44543</v>
      </c>
      <c r="F61" s="126" t="s">
        <v>1299</v>
      </c>
      <c r="G61" s="152">
        <v>51000</v>
      </c>
      <c r="H61" s="126">
        <v>5.1890000000000001</v>
      </c>
      <c r="I61" s="153">
        <v>264639</v>
      </c>
      <c r="J61" s="126" t="s">
        <v>1459</v>
      </c>
      <c r="K61" s="126">
        <v>90279099</v>
      </c>
      <c r="L61" s="127">
        <v>44550</v>
      </c>
      <c r="M61" s="127">
        <v>44711</v>
      </c>
      <c r="N61" s="127">
        <v>44712</v>
      </c>
      <c r="O61" s="126">
        <v>1</v>
      </c>
      <c r="P61" s="150" t="s">
        <v>1304</v>
      </c>
    </row>
    <row r="62" spans="1:16" x14ac:dyDescent="0.25">
      <c r="A62" s="126"/>
      <c r="B62" s="126"/>
      <c r="C62" s="126"/>
      <c r="D62" s="126"/>
      <c r="E62" s="126"/>
      <c r="F62" s="126"/>
      <c r="G62" s="126"/>
      <c r="H62" s="126"/>
      <c r="I62" s="153"/>
      <c r="J62" s="126"/>
      <c r="K62" s="126"/>
      <c r="L62" s="126"/>
      <c r="M62" s="126"/>
      <c r="N62" s="126"/>
      <c r="O62" s="126"/>
      <c r="P62" s="126"/>
    </row>
    <row r="63" spans="1:16" x14ac:dyDescent="0.25">
      <c r="A63" s="151" t="s">
        <v>1005</v>
      </c>
      <c r="B63" s="151">
        <v>60</v>
      </c>
      <c r="C63" s="149" t="s">
        <v>1461</v>
      </c>
      <c r="D63" s="151"/>
      <c r="E63" s="151"/>
      <c r="F63" s="151"/>
      <c r="G63" s="151"/>
      <c r="H63" s="149" t="s">
        <v>1462</v>
      </c>
      <c r="I63" s="154">
        <f>SUM(I2:I62)</f>
        <v>14291524.282669995</v>
      </c>
      <c r="J63" s="151"/>
      <c r="K63" s="151"/>
      <c r="L63" s="151"/>
      <c r="M63" s="151"/>
      <c r="N63" s="151"/>
      <c r="O63" s="270">
        <f>MEDIAN(O2:O61)</f>
        <v>2</v>
      </c>
      <c r="P63" s="151"/>
    </row>
    <row r="64" spans="1:16" ht="60" x14ac:dyDescent="0.25">
      <c r="A64" s="271" t="s">
        <v>2225</v>
      </c>
    </row>
    <row r="65" spans="1:1" ht="60" x14ac:dyDescent="0.25">
      <c r="A65" s="272" t="s">
        <v>2223</v>
      </c>
    </row>
    <row r="66" spans="1:1" ht="33" x14ac:dyDescent="0.25">
      <c r="A66" s="97" t="s">
        <v>2224</v>
      </c>
    </row>
  </sheetData>
  <autoFilter ref="A1:P61" xr:uid="{F20C82CC-BEAA-44C4-9BC0-D7740722317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E030-DA09-4A80-A624-B195B8E1E11E}">
  <dimension ref="A1:Y79"/>
  <sheetViews>
    <sheetView zoomScale="90" zoomScaleNormal="90" workbookViewId="0">
      <pane ySplit="1" topLeftCell="A73" activePane="bottomLeft" state="frozen"/>
      <selection activeCell="H1" sqref="H1"/>
      <selection pane="bottomLeft" activeCell="M79" sqref="M79"/>
    </sheetView>
  </sheetViews>
  <sheetFormatPr defaultRowHeight="15" x14ac:dyDescent="0.25"/>
  <cols>
    <col min="1" max="1" width="25" style="54" customWidth="1"/>
    <col min="2" max="2" width="15.85546875" style="54" customWidth="1"/>
    <col min="3" max="3" width="23.42578125" style="54" bestFit="1" customWidth="1"/>
    <col min="4" max="4" width="9.5703125" style="54" customWidth="1"/>
    <col min="5" max="5" width="13.28515625" style="54" customWidth="1"/>
    <col min="6" max="6" width="15.28515625" style="54" customWidth="1"/>
    <col min="7" max="7" width="15" style="54" customWidth="1"/>
    <col min="8" max="8" width="10" style="275" customWidth="1"/>
    <col min="9" max="9" width="11.140625" style="275" customWidth="1"/>
    <col min="10" max="10" width="16" style="275" customWidth="1"/>
    <col min="11" max="11" width="17.140625" style="156" bestFit="1" customWidth="1"/>
    <col min="12" max="12" width="15.5703125" style="156" bestFit="1" customWidth="1"/>
    <col min="13" max="13" width="17.7109375" style="275" customWidth="1"/>
    <col min="14" max="14" width="13.7109375" style="54" customWidth="1"/>
    <col min="15" max="15" width="15.140625" style="54" customWidth="1"/>
    <col min="16" max="16" width="13.140625" style="54" customWidth="1"/>
    <col min="17" max="17" width="17.7109375" style="54" customWidth="1"/>
    <col min="18" max="18" width="15.42578125" style="54" customWidth="1"/>
    <col min="19" max="19" width="13.28515625" style="54" bestFit="1" customWidth="1"/>
    <col min="20" max="20" width="17.28515625" style="54" bestFit="1" customWidth="1"/>
    <col min="21" max="21" width="13.5703125" style="54" customWidth="1"/>
    <col min="22" max="22" width="46.85546875" style="54" customWidth="1"/>
    <col min="23" max="23" width="14.7109375" style="54" customWidth="1"/>
    <col min="24" max="24" width="12.5703125" style="156" bestFit="1" customWidth="1"/>
    <col min="25" max="25" width="16.28515625" style="156" customWidth="1"/>
    <col min="26" max="16384" width="9.140625" style="54"/>
  </cols>
  <sheetData>
    <row r="1" spans="1:25" ht="30" x14ac:dyDescent="0.25">
      <c r="A1" s="149" t="s">
        <v>1476</v>
      </c>
      <c r="B1" s="149" t="s">
        <v>996</v>
      </c>
      <c r="C1" s="149" t="s">
        <v>1477</v>
      </c>
      <c r="D1" s="149" t="s">
        <v>1478</v>
      </c>
      <c r="E1" s="149" t="s">
        <v>1479</v>
      </c>
      <c r="F1" s="149" t="s">
        <v>1480</v>
      </c>
      <c r="G1" s="149" t="s">
        <v>1481</v>
      </c>
      <c r="H1" s="273" t="s">
        <v>1482</v>
      </c>
      <c r="I1" s="273" t="s">
        <v>1483</v>
      </c>
      <c r="J1" s="273" t="s">
        <v>1484</v>
      </c>
      <c r="K1" s="154" t="s">
        <v>1485</v>
      </c>
      <c r="L1" s="154" t="s">
        <v>1486</v>
      </c>
      <c r="M1" s="273" t="s">
        <v>1487</v>
      </c>
      <c r="N1" s="149" t="s">
        <v>1488</v>
      </c>
      <c r="O1" s="149" t="s">
        <v>1489</v>
      </c>
      <c r="P1" s="149" t="s">
        <v>1490</v>
      </c>
      <c r="Q1" s="149" t="s">
        <v>1491</v>
      </c>
      <c r="R1" s="149" t="s">
        <v>1492</v>
      </c>
      <c r="S1" s="149" t="s">
        <v>1493</v>
      </c>
      <c r="T1" s="149" t="s">
        <v>1494</v>
      </c>
      <c r="U1" s="149" t="s">
        <v>1495</v>
      </c>
      <c r="V1" s="149" t="s">
        <v>1083</v>
      </c>
      <c r="W1" s="151" t="s">
        <v>1895</v>
      </c>
      <c r="X1" s="154" t="s">
        <v>1896</v>
      </c>
      <c r="Y1" s="154" t="s">
        <v>1897</v>
      </c>
    </row>
    <row r="2" spans="1:25" ht="45" x14ac:dyDescent="0.25">
      <c r="A2" s="126" t="s">
        <v>1496</v>
      </c>
      <c r="B2" s="126" t="s">
        <v>1049</v>
      </c>
      <c r="C2" s="126" t="s">
        <v>1497</v>
      </c>
      <c r="D2" s="126" t="s">
        <v>1498</v>
      </c>
      <c r="E2" s="126" t="s">
        <v>1499</v>
      </c>
      <c r="F2" s="126" t="s">
        <v>1500</v>
      </c>
      <c r="G2" s="126" t="s">
        <v>1501</v>
      </c>
      <c r="H2" s="152">
        <v>376.93</v>
      </c>
      <c r="I2" s="152">
        <v>901.07</v>
      </c>
      <c r="J2" s="152">
        <v>165.38</v>
      </c>
      <c r="K2" s="153">
        <v>1278</v>
      </c>
      <c r="L2" s="153">
        <v>1750</v>
      </c>
      <c r="M2" s="152">
        <v>967.57</v>
      </c>
      <c r="N2" s="126">
        <v>3995.57</v>
      </c>
      <c r="O2" s="126">
        <v>3830.19</v>
      </c>
      <c r="P2" s="126" t="s">
        <v>1384</v>
      </c>
      <c r="Q2" s="126" t="s">
        <v>1502</v>
      </c>
      <c r="R2" s="126" t="s">
        <v>1432</v>
      </c>
      <c r="S2" s="126" t="s">
        <v>1503</v>
      </c>
      <c r="T2" s="126" t="s">
        <v>1504</v>
      </c>
      <c r="U2" s="126" t="s">
        <v>1505</v>
      </c>
      <c r="V2" s="155" t="s">
        <v>1506</v>
      </c>
      <c r="W2" s="153">
        <v>300.2</v>
      </c>
      <c r="X2" s="153">
        <v>0</v>
      </c>
      <c r="Y2" s="153">
        <v>0</v>
      </c>
    </row>
    <row r="3" spans="1:25" ht="98.25" customHeight="1" x14ac:dyDescent="0.25">
      <c r="A3" s="126" t="s">
        <v>1496</v>
      </c>
      <c r="B3" s="126" t="s">
        <v>1049</v>
      </c>
      <c r="C3" s="126" t="s">
        <v>1507</v>
      </c>
      <c r="D3" s="126">
        <v>277</v>
      </c>
      <c r="E3" s="126" t="s">
        <v>1508</v>
      </c>
      <c r="F3" s="126" t="s">
        <v>1509</v>
      </c>
      <c r="G3" s="126" t="s">
        <v>1510</v>
      </c>
      <c r="H3" s="152">
        <v>21730</v>
      </c>
      <c r="I3" s="152">
        <v>11637.66</v>
      </c>
      <c r="J3" s="152">
        <v>259.19</v>
      </c>
      <c r="K3" s="153">
        <v>33367.660000000003</v>
      </c>
      <c r="L3" s="153">
        <v>350</v>
      </c>
      <c r="M3" s="152">
        <v>5412</v>
      </c>
      <c r="N3" s="126">
        <v>39129.660000000003</v>
      </c>
      <c r="O3" s="126">
        <v>38870.47</v>
      </c>
      <c r="P3" s="126" t="s">
        <v>1372</v>
      </c>
      <c r="Q3" s="126" t="s">
        <v>1511</v>
      </c>
      <c r="R3" s="126" t="s">
        <v>1373</v>
      </c>
      <c r="S3" s="126" t="s">
        <v>1503</v>
      </c>
      <c r="T3" s="126" t="s">
        <v>1512</v>
      </c>
      <c r="U3" s="126" t="s">
        <v>1409</v>
      </c>
      <c r="V3" s="126" t="s">
        <v>1513</v>
      </c>
      <c r="W3" s="153">
        <v>0</v>
      </c>
      <c r="X3" s="153">
        <v>1698.25</v>
      </c>
      <c r="Y3" s="153">
        <v>0</v>
      </c>
    </row>
    <row r="4" spans="1:25" ht="150" x14ac:dyDescent="0.25">
      <c r="A4" s="126" t="s">
        <v>1496</v>
      </c>
      <c r="B4" s="126" t="s">
        <v>1049</v>
      </c>
      <c r="C4" s="126" t="s">
        <v>1894</v>
      </c>
      <c r="D4" s="126">
        <v>1110</v>
      </c>
      <c r="E4" s="126" t="s">
        <v>1514</v>
      </c>
      <c r="F4" s="126" t="s">
        <v>1515</v>
      </c>
      <c r="G4" s="126" t="s">
        <v>1516</v>
      </c>
      <c r="H4" s="152">
        <v>2330.66</v>
      </c>
      <c r="I4" s="152">
        <v>1165.33</v>
      </c>
      <c r="J4" s="152">
        <v>338.87</v>
      </c>
      <c r="K4" s="153">
        <v>3495.99</v>
      </c>
      <c r="L4" s="153">
        <v>350</v>
      </c>
      <c r="M4" s="152">
        <v>1272.95</v>
      </c>
      <c r="N4" s="126">
        <v>5118.9399999999996</v>
      </c>
      <c r="O4" s="126">
        <v>4780.07</v>
      </c>
      <c r="P4" s="126" t="s">
        <v>1517</v>
      </c>
      <c r="Q4" s="126" t="s">
        <v>1518</v>
      </c>
      <c r="R4" s="126" t="s">
        <v>1371</v>
      </c>
      <c r="S4" s="126" t="s">
        <v>1503</v>
      </c>
      <c r="T4" s="126" t="s">
        <v>1900</v>
      </c>
      <c r="U4" s="127">
        <v>44714</v>
      </c>
      <c r="V4" s="126" t="s">
        <v>1519</v>
      </c>
      <c r="W4" s="153">
        <v>532.87</v>
      </c>
      <c r="X4" s="153">
        <v>106.29</v>
      </c>
      <c r="Y4" s="153">
        <v>0</v>
      </c>
    </row>
    <row r="5" spans="1:25" ht="135" x14ac:dyDescent="0.25">
      <c r="A5" s="126" t="s">
        <v>1496</v>
      </c>
      <c r="B5" s="126" t="s">
        <v>1049</v>
      </c>
      <c r="C5" s="126" t="s">
        <v>1520</v>
      </c>
      <c r="D5" s="126">
        <v>1241</v>
      </c>
      <c r="E5" s="126" t="s">
        <v>1521</v>
      </c>
      <c r="F5" s="126" t="s">
        <v>1522</v>
      </c>
      <c r="G5" s="126" t="s">
        <v>1523</v>
      </c>
      <c r="H5" s="152">
        <v>2997.25</v>
      </c>
      <c r="I5" s="152">
        <v>0</v>
      </c>
      <c r="J5" s="152">
        <v>316.98</v>
      </c>
      <c r="K5" s="153">
        <v>2997.25</v>
      </c>
      <c r="L5" s="153">
        <v>350</v>
      </c>
      <c r="M5" s="152">
        <v>1441.03</v>
      </c>
      <c r="N5" s="126">
        <v>4788.28</v>
      </c>
      <c r="O5" s="126">
        <v>4471.3</v>
      </c>
      <c r="P5" s="126" t="s">
        <v>1517</v>
      </c>
      <c r="Q5" s="126" t="s">
        <v>1518</v>
      </c>
      <c r="R5" s="126" t="s">
        <v>1371</v>
      </c>
      <c r="S5" s="126" t="s">
        <v>1901</v>
      </c>
      <c r="T5" s="126">
        <v>18251240</v>
      </c>
      <c r="U5" s="127">
        <v>44508</v>
      </c>
      <c r="V5" s="126" t="s">
        <v>1524</v>
      </c>
      <c r="W5" s="153">
        <v>804.4</v>
      </c>
      <c r="X5" s="153">
        <v>2.75</v>
      </c>
      <c r="Y5" s="153">
        <v>0</v>
      </c>
    </row>
    <row r="6" spans="1:25" ht="60" x14ac:dyDescent="0.25">
      <c r="A6" s="126" t="s">
        <v>1496</v>
      </c>
      <c r="B6" s="126" t="s">
        <v>1049</v>
      </c>
      <c r="C6" s="126" t="s">
        <v>1048</v>
      </c>
      <c r="D6" s="126">
        <v>14</v>
      </c>
      <c r="E6" s="126" t="s">
        <v>1525</v>
      </c>
      <c r="F6" s="126" t="s">
        <v>1526</v>
      </c>
      <c r="G6" s="126" t="s">
        <v>1527</v>
      </c>
      <c r="H6" s="152">
        <v>0</v>
      </c>
      <c r="I6" s="152">
        <v>0</v>
      </c>
      <c r="J6" s="152">
        <v>131.79</v>
      </c>
      <c r="K6" s="153">
        <v>0</v>
      </c>
      <c r="L6" s="153">
        <v>350</v>
      </c>
      <c r="M6" s="152">
        <v>1640.78</v>
      </c>
      <c r="N6" s="126">
        <v>1990.78</v>
      </c>
      <c r="O6" s="126">
        <v>1977.59</v>
      </c>
      <c r="P6" s="126" t="s">
        <v>1517</v>
      </c>
      <c r="Q6" s="126" t="s">
        <v>1518</v>
      </c>
      <c r="R6" s="126" t="s">
        <v>1371</v>
      </c>
      <c r="S6" s="126" t="s">
        <v>1503</v>
      </c>
      <c r="T6" s="126" t="s">
        <v>1902</v>
      </c>
      <c r="U6" s="127">
        <v>44729</v>
      </c>
      <c r="V6" s="126" t="s">
        <v>1528</v>
      </c>
      <c r="W6" s="153">
        <v>0</v>
      </c>
      <c r="X6" s="153">
        <v>0</v>
      </c>
      <c r="Y6" s="153">
        <v>0</v>
      </c>
    </row>
    <row r="7" spans="1:25" ht="120" x14ac:dyDescent="0.25">
      <c r="A7" s="126" t="s">
        <v>1496</v>
      </c>
      <c r="B7" s="126" t="s">
        <v>1049</v>
      </c>
      <c r="C7" s="126" t="s">
        <v>1418</v>
      </c>
      <c r="D7" s="126">
        <v>608</v>
      </c>
      <c r="E7" s="126" t="s">
        <v>1529</v>
      </c>
      <c r="F7" s="126" t="s">
        <v>1530</v>
      </c>
      <c r="G7" s="126" t="s">
        <v>1531</v>
      </c>
      <c r="H7" s="152">
        <v>116846.93</v>
      </c>
      <c r="I7" s="152">
        <v>30944.63</v>
      </c>
      <c r="J7" s="152">
        <v>104.28</v>
      </c>
      <c r="K7" s="153">
        <v>147791.56</v>
      </c>
      <c r="L7" s="153">
        <v>350</v>
      </c>
      <c r="M7" s="152">
        <v>9383.41</v>
      </c>
      <c r="N7" s="126">
        <v>157524.97</v>
      </c>
      <c r="O7" s="126">
        <v>157420.69</v>
      </c>
      <c r="P7" s="126" t="s">
        <v>1517</v>
      </c>
      <c r="Q7" s="126" t="s">
        <v>1518</v>
      </c>
      <c r="R7" s="126" t="s">
        <v>1371</v>
      </c>
      <c r="S7" s="126" t="s">
        <v>1503</v>
      </c>
      <c r="T7" s="126" t="s">
        <v>1903</v>
      </c>
      <c r="U7" s="127">
        <v>44734</v>
      </c>
      <c r="V7" s="126" t="s">
        <v>1532</v>
      </c>
      <c r="W7" s="153">
        <v>5032.04</v>
      </c>
      <c r="X7" s="153">
        <v>3682.04</v>
      </c>
      <c r="Y7" s="153">
        <v>0</v>
      </c>
    </row>
    <row r="8" spans="1:25" ht="135" x14ac:dyDescent="0.25">
      <c r="A8" s="126" t="s">
        <v>1496</v>
      </c>
      <c r="B8" s="126" t="s">
        <v>1049</v>
      </c>
      <c r="C8" s="126" t="s">
        <v>1533</v>
      </c>
      <c r="D8" s="126">
        <v>1266</v>
      </c>
      <c r="E8" s="126" t="s">
        <v>1534</v>
      </c>
      <c r="F8" s="126" t="s">
        <v>1535</v>
      </c>
      <c r="G8" s="126" t="s">
        <v>1536</v>
      </c>
      <c r="H8" s="152">
        <v>1565.09</v>
      </c>
      <c r="I8" s="152">
        <v>0</v>
      </c>
      <c r="J8" s="152">
        <v>303.11</v>
      </c>
      <c r="K8" s="153">
        <v>1565.09</v>
      </c>
      <c r="L8" s="153">
        <v>20</v>
      </c>
      <c r="M8" s="152">
        <v>2993.75</v>
      </c>
      <c r="N8" s="126">
        <v>4578.84</v>
      </c>
      <c r="O8" s="126">
        <v>4275.7299999999996</v>
      </c>
      <c r="P8" s="126" t="s">
        <v>1517</v>
      </c>
      <c r="Q8" s="126" t="s">
        <v>1518</v>
      </c>
      <c r="R8" s="126" t="s">
        <v>1371</v>
      </c>
      <c r="S8" s="126" t="s">
        <v>1901</v>
      </c>
      <c r="T8" s="126">
        <v>9677036</v>
      </c>
      <c r="U8" s="127">
        <v>44721</v>
      </c>
      <c r="V8" s="126" t="s">
        <v>1537</v>
      </c>
      <c r="W8" s="153">
        <v>0</v>
      </c>
      <c r="X8" s="153">
        <v>2993.75</v>
      </c>
      <c r="Y8" s="153">
        <v>401.05</v>
      </c>
    </row>
    <row r="9" spans="1:25" ht="60" x14ac:dyDescent="0.25">
      <c r="A9" s="126" t="s">
        <v>1496</v>
      </c>
      <c r="B9" s="126" t="s">
        <v>1049</v>
      </c>
      <c r="C9" s="126" t="s">
        <v>1050</v>
      </c>
      <c r="D9" s="126">
        <v>652</v>
      </c>
      <c r="E9" s="126" t="s">
        <v>1538</v>
      </c>
      <c r="F9" s="126" t="s">
        <v>1539</v>
      </c>
      <c r="G9" s="126" t="s">
        <v>1540</v>
      </c>
      <c r="H9" s="152">
        <v>797.13</v>
      </c>
      <c r="I9" s="152">
        <v>3321.38</v>
      </c>
      <c r="J9" s="152">
        <v>267.58</v>
      </c>
      <c r="K9" s="153">
        <v>4118.51</v>
      </c>
      <c r="L9" s="153">
        <v>350</v>
      </c>
      <c r="M9" s="152">
        <v>1946.63</v>
      </c>
      <c r="N9" s="126">
        <v>6415.14</v>
      </c>
      <c r="O9" s="126">
        <v>6147.56</v>
      </c>
      <c r="P9" s="126" t="s">
        <v>1298</v>
      </c>
      <c r="Q9" s="126" t="s">
        <v>1541</v>
      </c>
      <c r="R9" s="126" t="s">
        <v>1542</v>
      </c>
      <c r="S9" s="126" t="s">
        <v>1503</v>
      </c>
      <c r="T9" s="126" t="s">
        <v>1904</v>
      </c>
      <c r="U9" s="127">
        <v>44743</v>
      </c>
      <c r="V9" s="126" t="s">
        <v>1543</v>
      </c>
      <c r="W9" s="153">
        <v>1256.0999999999999</v>
      </c>
      <c r="X9" s="153">
        <v>4.88</v>
      </c>
      <c r="Y9" s="153">
        <v>0</v>
      </c>
    </row>
    <row r="10" spans="1:25" ht="45" x14ac:dyDescent="0.25">
      <c r="A10" s="126" t="s">
        <v>1496</v>
      </c>
      <c r="B10" s="126" t="s">
        <v>1049</v>
      </c>
      <c r="C10" s="126" t="s">
        <v>1051</v>
      </c>
      <c r="D10" s="126">
        <v>741</v>
      </c>
      <c r="E10" s="126" t="s">
        <v>1544</v>
      </c>
      <c r="F10" s="126" t="s">
        <v>1545</v>
      </c>
      <c r="G10" s="126" t="s">
        <v>1546</v>
      </c>
      <c r="H10" s="152">
        <v>0</v>
      </c>
      <c r="I10" s="152">
        <v>0</v>
      </c>
      <c r="J10" s="152">
        <v>332.2</v>
      </c>
      <c r="K10" s="153">
        <v>0</v>
      </c>
      <c r="L10" s="153">
        <v>350</v>
      </c>
      <c r="M10" s="152">
        <v>7635.49</v>
      </c>
      <c r="N10" s="126">
        <v>7985.49</v>
      </c>
      <c r="O10" s="126">
        <v>7653.29</v>
      </c>
      <c r="P10" s="126" t="s">
        <v>1298</v>
      </c>
      <c r="Q10" s="126" t="s">
        <v>1541</v>
      </c>
      <c r="R10" s="126" t="s">
        <v>1542</v>
      </c>
      <c r="S10" s="126" t="s">
        <v>1503</v>
      </c>
      <c r="T10" s="126" t="s">
        <v>1907</v>
      </c>
      <c r="U10" s="127">
        <v>44776</v>
      </c>
      <c r="V10" s="126" t="s">
        <v>1547</v>
      </c>
      <c r="W10" s="153">
        <v>6</v>
      </c>
      <c r="X10" s="153">
        <v>0</v>
      </c>
      <c r="Y10" s="153">
        <v>0</v>
      </c>
    </row>
    <row r="11" spans="1:25" ht="60" x14ac:dyDescent="0.25">
      <c r="A11" s="126" t="s">
        <v>1496</v>
      </c>
      <c r="B11" s="126" t="s">
        <v>1049</v>
      </c>
      <c r="C11" s="126" t="s">
        <v>1053</v>
      </c>
      <c r="D11" s="126">
        <v>1023</v>
      </c>
      <c r="E11" s="126" t="s">
        <v>1548</v>
      </c>
      <c r="F11" s="126" t="s">
        <v>1549</v>
      </c>
      <c r="G11" s="126" t="s">
        <v>1550</v>
      </c>
      <c r="H11" s="152">
        <v>3201.31</v>
      </c>
      <c r="I11" s="152">
        <v>0</v>
      </c>
      <c r="J11" s="152">
        <v>0</v>
      </c>
      <c r="K11" s="153">
        <v>3201.31</v>
      </c>
      <c r="L11" s="153">
        <v>350</v>
      </c>
      <c r="M11" s="152">
        <v>2051.7800000000002</v>
      </c>
      <c r="N11" s="126">
        <v>5603.09</v>
      </c>
      <c r="O11" s="126">
        <v>0</v>
      </c>
      <c r="P11" s="126" t="s">
        <v>1392</v>
      </c>
      <c r="Q11" s="126" t="s">
        <v>1551</v>
      </c>
      <c r="R11" s="126" t="s">
        <v>1415</v>
      </c>
      <c r="S11" s="126" t="s">
        <v>1503</v>
      </c>
      <c r="T11" s="126" t="s">
        <v>1552</v>
      </c>
      <c r="U11" s="126" t="s">
        <v>1315</v>
      </c>
      <c r="V11" s="126" t="s">
        <v>1553</v>
      </c>
      <c r="W11" s="153">
        <v>0</v>
      </c>
      <c r="X11" s="153">
        <v>41.18</v>
      </c>
      <c r="Y11" s="153">
        <v>0</v>
      </c>
    </row>
    <row r="12" spans="1:25" ht="60" x14ac:dyDescent="0.25">
      <c r="A12" s="126" t="s">
        <v>1496</v>
      </c>
      <c r="B12" s="126" t="s">
        <v>1049</v>
      </c>
      <c r="C12" s="126" t="s">
        <v>1554</v>
      </c>
      <c r="D12" s="126">
        <v>991</v>
      </c>
      <c r="E12" s="126" t="s">
        <v>1555</v>
      </c>
      <c r="F12" s="126" t="s">
        <v>1556</v>
      </c>
      <c r="G12" s="126" t="s">
        <v>1557</v>
      </c>
      <c r="H12" s="152">
        <v>0</v>
      </c>
      <c r="I12" s="152">
        <v>0</v>
      </c>
      <c r="J12" s="152">
        <v>0</v>
      </c>
      <c r="K12" s="153">
        <v>0</v>
      </c>
      <c r="L12" s="153">
        <v>350</v>
      </c>
      <c r="M12" s="152">
        <v>2620.23</v>
      </c>
      <c r="N12" s="126">
        <v>2970.23</v>
      </c>
      <c r="O12" s="126">
        <v>0</v>
      </c>
      <c r="P12" s="126" t="s">
        <v>1392</v>
      </c>
      <c r="Q12" s="126" t="s">
        <v>1551</v>
      </c>
      <c r="R12" s="126" t="s">
        <v>1415</v>
      </c>
      <c r="S12" s="126" t="s">
        <v>1901</v>
      </c>
      <c r="T12" s="181" t="s">
        <v>1954</v>
      </c>
      <c r="U12" s="127">
        <v>44826</v>
      </c>
      <c r="V12" s="126" t="s">
        <v>1558</v>
      </c>
      <c r="W12" s="153">
        <v>0</v>
      </c>
      <c r="X12" s="153">
        <v>1.98</v>
      </c>
      <c r="Y12" s="153">
        <v>0</v>
      </c>
    </row>
    <row r="13" spans="1:25" ht="45" x14ac:dyDescent="0.25">
      <c r="A13" s="126" t="s">
        <v>1559</v>
      </c>
      <c r="B13" s="126" t="s">
        <v>1078</v>
      </c>
      <c r="C13" s="126" t="s">
        <v>1077</v>
      </c>
      <c r="D13" s="126" t="s">
        <v>1498</v>
      </c>
      <c r="E13" s="126" t="s">
        <v>1560</v>
      </c>
      <c r="F13" s="126" t="s">
        <v>1561</v>
      </c>
      <c r="G13" s="126" t="s">
        <v>1562</v>
      </c>
      <c r="H13" s="152">
        <v>0</v>
      </c>
      <c r="I13" s="152">
        <v>0</v>
      </c>
      <c r="J13" s="152">
        <v>126.34</v>
      </c>
      <c r="K13" s="153">
        <v>0</v>
      </c>
      <c r="L13" s="153">
        <v>350</v>
      </c>
      <c r="M13" s="152">
        <v>1617.97</v>
      </c>
      <c r="N13" s="126">
        <v>1967.97</v>
      </c>
      <c r="O13" s="126">
        <v>1841.63</v>
      </c>
      <c r="P13" s="126" t="s">
        <v>1563</v>
      </c>
      <c r="Q13" s="126" t="s">
        <v>1564</v>
      </c>
      <c r="R13" s="126" t="s">
        <v>1417</v>
      </c>
      <c r="S13" s="126" t="s">
        <v>1503</v>
      </c>
      <c r="T13" s="126" t="s">
        <v>1908</v>
      </c>
      <c r="U13" s="127">
        <v>44797</v>
      </c>
      <c r="V13" s="126" t="s">
        <v>1565</v>
      </c>
      <c r="W13" s="153">
        <v>0</v>
      </c>
      <c r="X13" s="153">
        <v>0</v>
      </c>
      <c r="Y13" s="153">
        <v>0</v>
      </c>
    </row>
    <row r="14" spans="1:25" ht="75" x14ac:dyDescent="0.25">
      <c r="A14" s="126" t="s">
        <v>1566</v>
      </c>
      <c r="B14" s="126" t="s">
        <v>1019</v>
      </c>
      <c r="C14" s="126" t="s">
        <v>1018</v>
      </c>
      <c r="D14" s="126" t="s">
        <v>1498</v>
      </c>
      <c r="E14" s="126" t="s">
        <v>1567</v>
      </c>
      <c r="F14" s="126" t="s">
        <v>1568</v>
      </c>
      <c r="G14" s="126" t="s">
        <v>1569</v>
      </c>
      <c r="H14" s="152">
        <v>2763.38</v>
      </c>
      <c r="I14" s="152">
        <v>797.13</v>
      </c>
      <c r="J14" s="152">
        <v>130.27000000000001</v>
      </c>
      <c r="K14" s="153">
        <v>3560.51</v>
      </c>
      <c r="L14" s="153">
        <v>350</v>
      </c>
      <c r="M14" s="152">
        <v>2112.0300000000002</v>
      </c>
      <c r="N14" s="126">
        <v>6022.54</v>
      </c>
      <c r="O14" s="126">
        <v>5892.27</v>
      </c>
      <c r="P14" s="126" t="s">
        <v>1377</v>
      </c>
      <c r="Q14" s="126" t="s">
        <v>1570</v>
      </c>
      <c r="R14" s="126" t="s">
        <v>1542</v>
      </c>
      <c r="S14" s="126" t="s">
        <v>1503</v>
      </c>
      <c r="T14" s="126" t="s">
        <v>1909</v>
      </c>
      <c r="U14" s="127">
        <v>44746</v>
      </c>
      <c r="V14" s="126" t="s">
        <v>1571</v>
      </c>
      <c r="W14" s="153">
        <v>0</v>
      </c>
      <c r="X14" s="153">
        <v>4.4800000000000004</v>
      </c>
      <c r="Y14" s="153">
        <v>0</v>
      </c>
    </row>
    <row r="15" spans="1:25" ht="90" x14ac:dyDescent="0.25">
      <c r="A15" s="126" t="s">
        <v>1566</v>
      </c>
      <c r="B15" s="126" t="s">
        <v>1019</v>
      </c>
      <c r="C15" s="126" t="s">
        <v>1021</v>
      </c>
      <c r="D15" s="126">
        <v>90</v>
      </c>
      <c r="E15" s="126" t="s">
        <v>1572</v>
      </c>
      <c r="F15" s="126" t="s">
        <v>1573</v>
      </c>
      <c r="G15" s="126" t="s">
        <v>1574</v>
      </c>
      <c r="H15" s="152">
        <v>2196.4299999999998</v>
      </c>
      <c r="I15" s="152">
        <v>3271.58</v>
      </c>
      <c r="J15" s="152">
        <v>184.37</v>
      </c>
      <c r="K15" s="153">
        <v>5468.01</v>
      </c>
      <c r="L15" s="153">
        <v>350</v>
      </c>
      <c r="M15" s="152">
        <v>2717.54</v>
      </c>
      <c r="N15" s="126">
        <v>8535.5499999999993</v>
      </c>
      <c r="O15" s="126">
        <v>8351.18</v>
      </c>
      <c r="P15" s="126" t="s">
        <v>1377</v>
      </c>
      <c r="Q15" s="126" t="s">
        <v>1570</v>
      </c>
      <c r="R15" s="126" t="s">
        <v>1542</v>
      </c>
      <c r="S15" s="126" t="s">
        <v>1503</v>
      </c>
      <c r="T15" s="3" t="s">
        <v>1910</v>
      </c>
      <c r="U15" s="127">
        <v>44753</v>
      </c>
      <c r="V15" s="126" t="s">
        <v>1575</v>
      </c>
      <c r="W15" s="153">
        <v>0</v>
      </c>
      <c r="X15" s="153">
        <v>6.67</v>
      </c>
      <c r="Y15" s="153">
        <v>0</v>
      </c>
    </row>
    <row r="16" spans="1:25" ht="75" x14ac:dyDescent="0.25">
      <c r="A16" s="126" t="s">
        <v>1576</v>
      </c>
      <c r="B16" s="126" t="s">
        <v>1066</v>
      </c>
      <c r="C16" s="126" t="s">
        <v>1451</v>
      </c>
      <c r="D16" s="126" t="s">
        <v>1498</v>
      </c>
      <c r="E16" s="126" t="s">
        <v>1577</v>
      </c>
      <c r="F16" s="126" t="s">
        <v>1578</v>
      </c>
      <c r="G16" s="126" t="s">
        <v>1579</v>
      </c>
      <c r="H16" s="152">
        <v>1666.16</v>
      </c>
      <c r="I16" s="152">
        <v>1428.3</v>
      </c>
      <c r="J16" s="152">
        <v>157.41</v>
      </c>
      <c r="K16" s="153">
        <v>3094.46</v>
      </c>
      <c r="L16" s="153">
        <v>350</v>
      </c>
      <c r="M16" s="152">
        <v>2207.71</v>
      </c>
      <c r="N16" s="126">
        <v>5652.17</v>
      </c>
      <c r="O16" s="126">
        <v>5494.76</v>
      </c>
      <c r="P16" s="126" t="s">
        <v>1517</v>
      </c>
      <c r="Q16" s="126" t="s">
        <v>1580</v>
      </c>
      <c r="R16" s="126" t="s">
        <v>1303</v>
      </c>
      <c r="S16" s="126" t="s">
        <v>1503</v>
      </c>
      <c r="T16" s="126" t="s">
        <v>1911</v>
      </c>
      <c r="U16" s="127">
        <v>44740</v>
      </c>
      <c r="V16" s="126" t="s">
        <v>1581</v>
      </c>
      <c r="W16" s="153">
        <v>0</v>
      </c>
      <c r="X16" s="153">
        <v>8.86</v>
      </c>
      <c r="Y16" s="153">
        <v>0</v>
      </c>
    </row>
    <row r="17" spans="1:25" ht="60" x14ac:dyDescent="0.25">
      <c r="A17" s="126" t="s">
        <v>1582</v>
      </c>
      <c r="B17" s="126" t="s">
        <v>1583</v>
      </c>
      <c r="C17" s="126" t="s">
        <v>1386</v>
      </c>
      <c r="D17" s="126">
        <v>459</v>
      </c>
      <c r="E17" s="126" t="s">
        <v>1586</v>
      </c>
      <c r="F17" s="126" t="s">
        <v>1587</v>
      </c>
      <c r="G17" s="126" t="s">
        <v>1588</v>
      </c>
      <c r="H17" s="152">
        <v>0</v>
      </c>
      <c r="I17" s="152">
        <v>0</v>
      </c>
      <c r="J17" s="152">
        <v>106.75</v>
      </c>
      <c r="K17" s="153">
        <v>0</v>
      </c>
      <c r="L17" s="153">
        <v>350</v>
      </c>
      <c r="M17" s="152">
        <v>1902.08</v>
      </c>
      <c r="N17" s="126">
        <v>2252.08</v>
      </c>
      <c r="O17" s="126">
        <v>2145.33</v>
      </c>
      <c r="P17" s="126" t="s">
        <v>1584</v>
      </c>
      <c r="Q17" s="126" t="s">
        <v>1585</v>
      </c>
      <c r="R17" s="126" t="s">
        <v>1336</v>
      </c>
      <c r="S17" s="126" t="s">
        <v>1503</v>
      </c>
      <c r="T17" s="126" t="s">
        <v>1912</v>
      </c>
      <c r="U17" s="127">
        <v>44739</v>
      </c>
      <c r="V17" s="126" t="s">
        <v>1589</v>
      </c>
      <c r="W17" s="153">
        <v>0</v>
      </c>
      <c r="X17" s="153">
        <v>0</v>
      </c>
      <c r="Y17" s="153">
        <v>423.1</v>
      </c>
    </row>
    <row r="18" spans="1:25" ht="45" x14ac:dyDescent="0.25">
      <c r="A18" s="126" t="s">
        <v>1590</v>
      </c>
      <c r="B18" s="126" t="s">
        <v>1069</v>
      </c>
      <c r="C18" s="126" t="s">
        <v>1405</v>
      </c>
      <c r="D18" s="126" t="s">
        <v>1498</v>
      </c>
      <c r="E18" s="126" t="s">
        <v>1591</v>
      </c>
      <c r="F18" s="126" t="s">
        <v>1592</v>
      </c>
      <c r="G18" s="126" t="s">
        <v>1593</v>
      </c>
      <c r="H18" s="152">
        <v>12306.72</v>
      </c>
      <c r="I18" s="152">
        <v>7114.37</v>
      </c>
      <c r="J18" s="152">
        <v>358.16</v>
      </c>
      <c r="K18" s="153">
        <v>19421.09</v>
      </c>
      <c r="L18" s="153">
        <v>350</v>
      </c>
      <c r="M18" s="152">
        <v>4688.75</v>
      </c>
      <c r="N18" s="126">
        <v>24459.84</v>
      </c>
      <c r="O18" s="126">
        <v>24101.68</v>
      </c>
      <c r="P18" s="126" t="s">
        <v>1372</v>
      </c>
      <c r="Q18" s="126" t="s">
        <v>1594</v>
      </c>
      <c r="R18" s="126" t="s">
        <v>1595</v>
      </c>
      <c r="S18" s="126" t="s">
        <v>1503</v>
      </c>
      <c r="T18" s="126" t="s">
        <v>1913</v>
      </c>
      <c r="U18" s="127">
        <v>44733</v>
      </c>
      <c r="V18" s="126" t="s">
        <v>1596</v>
      </c>
      <c r="W18" s="153">
        <v>0</v>
      </c>
      <c r="X18" s="153">
        <v>1358.12</v>
      </c>
      <c r="Y18" s="153">
        <v>0</v>
      </c>
    </row>
    <row r="19" spans="1:25" ht="75" x14ac:dyDescent="0.25">
      <c r="A19" s="126" t="s">
        <v>1590</v>
      </c>
      <c r="B19" s="126" t="s">
        <v>1069</v>
      </c>
      <c r="C19" s="126" t="s">
        <v>1068</v>
      </c>
      <c r="D19" s="126">
        <v>141</v>
      </c>
      <c r="E19" s="126" t="s">
        <v>1597</v>
      </c>
      <c r="F19" s="126" t="s">
        <v>1598</v>
      </c>
      <c r="G19" s="126" t="s">
        <v>1599</v>
      </c>
      <c r="H19" s="152">
        <v>570.14</v>
      </c>
      <c r="I19" s="152">
        <v>216.05</v>
      </c>
      <c r="J19" s="152">
        <v>0</v>
      </c>
      <c r="K19" s="153">
        <v>786.19</v>
      </c>
      <c r="L19" s="153">
        <v>350</v>
      </c>
      <c r="M19" s="152">
        <v>2109.63</v>
      </c>
      <c r="N19" s="126">
        <v>3245.82</v>
      </c>
      <c r="O19" s="126">
        <v>0</v>
      </c>
      <c r="P19" s="126" t="s">
        <v>1392</v>
      </c>
      <c r="Q19" s="126" t="s">
        <v>1600</v>
      </c>
      <c r="R19" s="126" t="s">
        <v>1330</v>
      </c>
      <c r="S19" s="126" t="s">
        <v>1503</v>
      </c>
      <c r="T19" s="3" t="s">
        <v>1914</v>
      </c>
      <c r="U19" s="127">
        <v>44817</v>
      </c>
      <c r="V19" s="126" t="s">
        <v>1601</v>
      </c>
      <c r="W19" s="153">
        <v>0</v>
      </c>
      <c r="X19" s="153">
        <v>7.65</v>
      </c>
      <c r="Y19" s="153">
        <v>0</v>
      </c>
    </row>
    <row r="20" spans="1:25" ht="60" x14ac:dyDescent="0.25">
      <c r="A20" s="126" t="s">
        <v>1590</v>
      </c>
      <c r="B20" s="126" t="s">
        <v>1069</v>
      </c>
      <c r="C20" s="126" t="s">
        <v>1071</v>
      </c>
      <c r="D20" s="126">
        <v>481</v>
      </c>
      <c r="E20" s="126" t="s">
        <v>1602</v>
      </c>
      <c r="F20" s="126" t="s">
        <v>1603</v>
      </c>
      <c r="G20" s="126" t="s">
        <v>1604</v>
      </c>
      <c r="H20" s="152">
        <v>3730.12</v>
      </c>
      <c r="I20" s="152">
        <v>1617.48</v>
      </c>
      <c r="J20" s="152">
        <v>0</v>
      </c>
      <c r="K20" s="153">
        <v>5347.6</v>
      </c>
      <c r="L20" s="153">
        <v>350</v>
      </c>
      <c r="M20" s="152">
        <v>1932.1</v>
      </c>
      <c r="N20" s="126">
        <v>7629.7</v>
      </c>
      <c r="O20" s="126">
        <v>0</v>
      </c>
      <c r="P20" s="126" t="s">
        <v>1392</v>
      </c>
      <c r="Q20" s="126" t="s">
        <v>1600</v>
      </c>
      <c r="R20" s="126" t="s">
        <v>1330</v>
      </c>
      <c r="S20" s="126" t="s">
        <v>1503</v>
      </c>
      <c r="T20" s="126" t="s">
        <v>1915</v>
      </c>
      <c r="U20" s="127">
        <v>44834</v>
      </c>
      <c r="V20" s="126" t="s">
        <v>1605</v>
      </c>
      <c r="W20" s="153">
        <v>0</v>
      </c>
      <c r="X20" s="153">
        <v>341.91</v>
      </c>
      <c r="Y20" s="153">
        <v>0</v>
      </c>
    </row>
    <row r="21" spans="1:25" ht="60" x14ac:dyDescent="0.25">
      <c r="A21" s="126" t="s">
        <v>1606</v>
      </c>
      <c r="B21" s="126" t="s">
        <v>1026</v>
      </c>
      <c r="C21" s="126" t="s">
        <v>1033</v>
      </c>
      <c r="D21" s="126" t="s">
        <v>1498</v>
      </c>
      <c r="E21" s="126" t="s">
        <v>1607</v>
      </c>
      <c r="F21" s="126" t="s">
        <v>1608</v>
      </c>
      <c r="G21" s="126" t="s">
        <v>1609</v>
      </c>
      <c r="H21" s="152">
        <v>0</v>
      </c>
      <c r="I21" s="152">
        <v>0</v>
      </c>
      <c r="J21" s="152">
        <v>109.51</v>
      </c>
      <c r="K21" s="153">
        <v>0</v>
      </c>
      <c r="L21" s="153">
        <v>350</v>
      </c>
      <c r="M21" s="152">
        <v>1623.09</v>
      </c>
      <c r="N21" s="126">
        <v>1973.09</v>
      </c>
      <c r="O21" s="126">
        <v>1863.58</v>
      </c>
      <c r="P21" s="126" t="s">
        <v>1517</v>
      </c>
      <c r="Q21" s="126" t="s">
        <v>1610</v>
      </c>
      <c r="R21" s="126" t="s">
        <v>1373</v>
      </c>
      <c r="S21" s="126" t="s">
        <v>1503</v>
      </c>
      <c r="T21" s="126" t="s">
        <v>1916</v>
      </c>
      <c r="U21" s="127">
        <v>44711</v>
      </c>
      <c r="V21" s="126" t="s">
        <v>1611</v>
      </c>
      <c r="W21" s="153">
        <v>0</v>
      </c>
      <c r="X21" s="153">
        <v>0</v>
      </c>
      <c r="Y21" s="153">
        <v>0</v>
      </c>
    </row>
    <row r="22" spans="1:25" ht="60" x14ac:dyDescent="0.25">
      <c r="A22" s="126" t="s">
        <v>1606</v>
      </c>
      <c r="B22" s="126" t="s">
        <v>1026</v>
      </c>
      <c r="C22" s="126" t="s">
        <v>1025</v>
      </c>
      <c r="D22" s="126">
        <v>56</v>
      </c>
      <c r="E22" s="126" t="s">
        <v>1612</v>
      </c>
      <c r="F22" s="126" t="s">
        <v>1613</v>
      </c>
      <c r="G22" s="126" t="s">
        <v>1614</v>
      </c>
      <c r="H22" s="152">
        <v>0</v>
      </c>
      <c r="I22" s="152">
        <v>0</v>
      </c>
      <c r="J22" s="152">
        <v>116.13</v>
      </c>
      <c r="K22" s="153">
        <v>0</v>
      </c>
      <c r="L22" s="153">
        <v>350</v>
      </c>
      <c r="M22" s="152">
        <v>1742.39</v>
      </c>
      <c r="N22" s="126">
        <v>2092.39</v>
      </c>
      <c r="O22" s="126">
        <v>1976.26</v>
      </c>
      <c r="P22" s="126" t="s">
        <v>1517</v>
      </c>
      <c r="Q22" s="126" t="s">
        <v>1610</v>
      </c>
      <c r="R22" s="126" t="s">
        <v>1373</v>
      </c>
      <c r="S22" s="126" t="s">
        <v>1503</v>
      </c>
      <c r="T22" s="126">
        <v>2209485630</v>
      </c>
      <c r="U22" s="127">
        <v>44700</v>
      </c>
      <c r="V22" s="126" t="s">
        <v>1615</v>
      </c>
      <c r="W22" s="153">
        <v>0</v>
      </c>
      <c r="X22" s="153">
        <v>0</v>
      </c>
      <c r="Y22" s="153">
        <v>0</v>
      </c>
    </row>
    <row r="23" spans="1:25" ht="60" x14ac:dyDescent="0.25">
      <c r="A23" s="126" t="s">
        <v>1606</v>
      </c>
      <c r="B23" s="126" t="s">
        <v>1026</v>
      </c>
      <c r="C23" s="126" t="s">
        <v>1035</v>
      </c>
      <c r="D23" s="126">
        <v>443</v>
      </c>
      <c r="E23" s="126" t="s">
        <v>1616</v>
      </c>
      <c r="F23" s="126" t="s">
        <v>1617</v>
      </c>
      <c r="G23" s="126" t="s">
        <v>1618</v>
      </c>
      <c r="H23" s="152">
        <v>0</v>
      </c>
      <c r="I23" s="152">
        <v>0</v>
      </c>
      <c r="J23" s="152">
        <v>110.42</v>
      </c>
      <c r="K23" s="153">
        <v>0</v>
      </c>
      <c r="L23" s="153">
        <v>350</v>
      </c>
      <c r="M23" s="152">
        <v>1639.68</v>
      </c>
      <c r="N23" s="126">
        <v>1989.68</v>
      </c>
      <c r="O23" s="126">
        <v>1879.26</v>
      </c>
      <c r="P23" s="126" t="s">
        <v>1517</v>
      </c>
      <c r="Q23" s="126" t="s">
        <v>1610</v>
      </c>
      <c r="R23" s="126" t="s">
        <v>1373</v>
      </c>
      <c r="S23" s="126" t="s">
        <v>1503</v>
      </c>
      <c r="T23" s="126" t="s">
        <v>1917</v>
      </c>
      <c r="U23" s="127">
        <v>44732</v>
      </c>
      <c r="V23" s="126" t="s">
        <v>1619</v>
      </c>
      <c r="W23" s="153">
        <v>0</v>
      </c>
      <c r="X23" s="153">
        <v>0</v>
      </c>
      <c r="Y23" s="153">
        <v>0</v>
      </c>
    </row>
    <row r="24" spans="1:25" ht="45" x14ac:dyDescent="0.25">
      <c r="A24" s="126" t="s">
        <v>1606</v>
      </c>
      <c r="B24" s="126" t="s">
        <v>1026</v>
      </c>
      <c r="C24" s="126" t="s">
        <v>1027</v>
      </c>
      <c r="D24" s="126">
        <v>59</v>
      </c>
      <c r="E24" s="126" t="s">
        <v>1620</v>
      </c>
      <c r="F24" s="126" t="s">
        <v>1621</v>
      </c>
      <c r="G24" s="126" t="s">
        <v>1622</v>
      </c>
      <c r="H24" s="152">
        <v>0</v>
      </c>
      <c r="I24" s="152">
        <v>0</v>
      </c>
      <c r="J24" s="152">
        <v>110.42</v>
      </c>
      <c r="K24" s="153">
        <v>0</v>
      </c>
      <c r="L24" s="153">
        <v>350</v>
      </c>
      <c r="M24" s="152">
        <v>3479.57</v>
      </c>
      <c r="N24" s="126">
        <v>3829.57</v>
      </c>
      <c r="O24" s="126">
        <v>3719.15</v>
      </c>
      <c r="P24" s="126" t="s">
        <v>1517</v>
      </c>
      <c r="Q24" s="126" t="s">
        <v>1610</v>
      </c>
      <c r="R24" s="126" t="s">
        <v>1373</v>
      </c>
      <c r="S24" s="126" t="s">
        <v>1503</v>
      </c>
      <c r="T24" s="126" t="s">
        <v>1918</v>
      </c>
      <c r="U24" s="127">
        <v>44732</v>
      </c>
      <c r="V24" s="126" t="s">
        <v>1623</v>
      </c>
      <c r="W24" s="153">
        <v>0</v>
      </c>
      <c r="X24" s="153">
        <v>0</v>
      </c>
      <c r="Y24" s="153">
        <v>0</v>
      </c>
    </row>
    <row r="25" spans="1:25" ht="45" x14ac:dyDescent="0.25">
      <c r="A25" s="126" t="s">
        <v>1606</v>
      </c>
      <c r="B25" s="126" t="s">
        <v>1026</v>
      </c>
      <c r="C25" s="126" t="s">
        <v>1036</v>
      </c>
      <c r="D25" s="126">
        <v>445</v>
      </c>
      <c r="E25" s="126" t="s">
        <v>1624</v>
      </c>
      <c r="F25" s="126" t="s">
        <v>1625</v>
      </c>
      <c r="G25" s="126" t="s">
        <v>1626</v>
      </c>
      <c r="H25" s="152">
        <v>0</v>
      </c>
      <c r="I25" s="152">
        <v>0</v>
      </c>
      <c r="J25" s="152">
        <v>132.66999999999999</v>
      </c>
      <c r="K25" s="153">
        <v>0</v>
      </c>
      <c r="L25" s="153">
        <v>350</v>
      </c>
      <c r="M25" s="152">
        <v>1739.43</v>
      </c>
      <c r="N25" s="126">
        <v>2089.4299999999998</v>
      </c>
      <c r="O25" s="126">
        <v>1956.76</v>
      </c>
      <c r="P25" s="126" t="s">
        <v>1303</v>
      </c>
      <c r="Q25" s="126" t="s">
        <v>1627</v>
      </c>
      <c r="R25" s="126" t="s">
        <v>1542</v>
      </c>
      <c r="S25" s="126" t="s">
        <v>1503</v>
      </c>
      <c r="T25" s="126" t="s">
        <v>1919</v>
      </c>
      <c r="U25" s="127">
        <v>44752</v>
      </c>
      <c r="V25" s="126" t="s">
        <v>1628</v>
      </c>
      <c r="W25" s="153">
        <v>0</v>
      </c>
      <c r="X25" s="153">
        <v>0</v>
      </c>
      <c r="Y25" s="153">
        <v>0</v>
      </c>
    </row>
    <row r="26" spans="1:25" ht="60" x14ac:dyDescent="0.25">
      <c r="A26" s="126" t="s">
        <v>1606</v>
      </c>
      <c r="B26" s="126" t="s">
        <v>1026</v>
      </c>
      <c r="C26" s="126" t="s">
        <v>1030</v>
      </c>
      <c r="D26" s="126">
        <v>232</v>
      </c>
      <c r="E26" s="126" t="s">
        <v>1629</v>
      </c>
      <c r="F26" s="126" t="s">
        <v>1630</v>
      </c>
      <c r="G26" s="126" t="s">
        <v>1631</v>
      </c>
      <c r="H26" s="152">
        <v>0</v>
      </c>
      <c r="I26" s="152">
        <v>0</v>
      </c>
      <c r="J26" s="152">
        <v>131.62</v>
      </c>
      <c r="K26" s="153">
        <v>0</v>
      </c>
      <c r="L26" s="153">
        <v>350</v>
      </c>
      <c r="M26" s="152">
        <v>1722.84</v>
      </c>
      <c r="N26" s="126">
        <v>2072.84</v>
      </c>
      <c r="O26" s="126">
        <v>1941.22</v>
      </c>
      <c r="P26" s="126" t="s">
        <v>1303</v>
      </c>
      <c r="Q26" s="126" t="s">
        <v>1627</v>
      </c>
      <c r="R26" s="126" t="s">
        <v>1542</v>
      </c>
      <c r="S26" s="126" t="s">
        <v>1503</v>
      </c>
      <c r="T26" s="126" t="s">
        <v>1920</v>
      </c>
      <c r="U26" s="127">
        <v>44743</v>
      </c>
      <c r="V26" s="126" t="s">
        <v>1632</v>
      </c>
      <c r="W26" s="153">
        <v>0</v>
      </c>
      <c r="X26" s="153">
        <v>60.27</v>
      </c>
      <c r="Y26" s="153">
        <v>0</v>
      </c>
    </row>
    <row r="27" spans="1:25" ht="45" x14ac:dyDescent="0.25">
      <c r="A27" s="126" t="s">
        <v>1606</v>
      </c>
      <c r="B27" s="126" t="s">
        <v>1026</v>
      </c>
      <c r="C27" s="126" t="s">
        <v>1038</v>
      </c>
      <c r="D27" s="126">
        <v>506</v>
      </c>
      <c r="E27" s="126" t="s">
        <v>1633</v>
      </c>
      <c r="F27" s="126" t="s">
        <v>1634</v>
      </c>
      <c r="G27" s="126" t="s">
        <v>1635</v>
      </c>
      <c r="H27" s="152">
        <v>0</v>
      </c>
      <c r="I27" s="152">
        <v>0</v>
      </c>
      <c r="J27" s="152">
        <v>126.46</v>
      </c>
      <c r="K27" s="153">
        <v>0</v>
      </c>
      <c r="L27" s="153">
        <v>350</v>
      </c>
      <c r="M27" s="152">
        <v>1639.17</v>
      </c>
      <c r="N27" s="126">
        <v>1989.17</v>
      </c>
      <c r="O27" s="126">
        <v>1862.86</v>
      </c>
      <c r="P27" s="126" t="s">
        <v>1377</v>
      </c>
      <c r="Q27" s="126" t="s">
        <v>1627</v>
      </c>
      <c r="R27" s="126" t="s">
        <v>1542</v>
      </c>
      <c r="S27" s="126" t="s">
        <v>1503</v>
      </c>
      <c r="T27" s="126" t="s">
        <v>1921</v>
      </c>
      <c r="U27" s="127">
        <v>44777</v>
      </c>
      <c r="V27" s="126" t="s">
        <v>1636</v>
      </c>
      <c r="W27" s="153">
        <v>0</v>
      </c>
      <c r="X27" s="153">
        <v>0</v>
      </c>
      <c r="Y27" s="153">
        <v>0</v>
      </c>
    </row>
    <row r="28" spans="1:25" ht="45" x14ac:dyDescent="0.25">
      <c r="A28" s="126" t="s">
        <v>1606</v>
      </c>
      <c r="B28" s="126" t="s">
        <v>1026</v>
      </c>
      <c r="C28" s="126" t="s">
        <v>1037</v>
      </c>
      <c r="D28" s="126">
        <v>452</v>
      </c>
      <c r="E28" s="126" t="s">
        <v>1637</v>
      </c>
      <c r="F28" s="126" t="s">
        <v>1638</v>
      </c>
      <c r="G28" s="126" t="s">
        <v>1639</v>
      </c>
      <c r="H28" s="152">
        <v>0</v>
      </c>
      <c r="I28" s="152">
        <v>0</v>
      </c>
      <c r="J28" s="152">
        <v>130.35</v>
      </c>
      <c r="K28" s="153">
        <v>0</v>
      </c>
      <c r="L28" s="153">
        <v>350</v>
      </c>
      <c r="M28" s="152">
        <v>1745.63</v>
      </c>
      <c r="N28" s="126">
        <v>2095.63</v>
      </c>
      <c r="O28" s="126">
        <v>1965.28</v>
      </c>
      <c r="P28" s="126" t="s">
        <v>1563</v>
      </c>
      <c r="Q28" s="126" t="s">
        <v>1640</v>
      </c>
      <c r="R28" s="126" t="s">
        <v>1340</v>
      </c>
      <c r="S28" s="126" t="s">
        <v>1503</v>
      </c>
      <c r="T28" s="126" t="s">
        <v>1922</v>
      </c>
      <c r="U28" s="127">
        <v>44780</v>
      </c>
      <c r="V28" s="126" t="s">
        <v>1641</v>
      </c>
      <c r="W28" s="153">
        <v>0</v>
      </c>
      <c r="X28" s="153">
        <v>0</v>
      </c>
      <c r="Y28" s="153">
        <v>0</v>
      </c>
    </row>
    <row r="29" spans="1:25" ht="45" x14ac:dyDescent="0.25">
      <c r="A29" s="126" t="s">
        <v>1606</v>
      </c>
      <c r="B29" s="126" t="s">
        <v>1026</v>
      </c>
      <c r="C29" s="126" t="s">
        <v>1041</v>
      </c>
      <c r="D29" s="126">
        <v>596</v>
      </c>
      <c r="E29" s="126" t="s">
        <v>1642</v>
      </c>
      <c r="F29" s="126" t="s">
        <v>1643</v>
      </c>
      <c r="G29" s="126" t="s">
        <v>1644</v>
      </c>
      <c r="H29" s="152">
        <v>0</v>
      </c>
      <c r="I29" s="152">
        <v>0</v>
      </c>
      <c r="J29" s="152">
        <v>123.84</v>
      </c>
      <c r="K29" s="153">
        <v>0</v>
      </c>
      <c r="L29" s="153">
        <v>350</v>
      </c>
      <c r="M29" s="152">
        <v>1640.98</v>
      </c>
      <c r="N29" s="126">
        <v>1990.98</v>
      </c>
      <c r="O29" s="126">
        <v>1867.14</v>
      </c>
      <c r="P29" s="126" t="s">
        <v>1563</v>
      </c>
      <c r="Q29" s="126" t="s">
        <v>1640</v>
      </c>
      <c r="R29" s="126" t="s">
        <v>1340</v>
      </c>
      <c r="S29" s="126" t="s">
        <v>1503</v>
      </c>
      <c r="T29" s="126" t="s">
        <v>1645</v>
      </c>
      <c r="U29" s="126" t="s">
        <v>1302</v>
      </c>
      <c r="V29" s="126" t="s">
        <v>1646</v>
      </c>
      <c r="W29" s="153">
        <v>0</v>
      </c>
      <c r="X29" s="153">
        <v>0</v>
      </c>
      <c r="Y29" s="153">
        <v>0</v>
      </c>
    </row>
    <row r="30" spans="1:25" ht="45" x14ac:dyDescent="0.25">
      <c r="A30" s="126" t="s">
        <v>1606</v>
      </c>
      <c r="B30" s="126" t="s">
        <v>1026</v>
      </c>
      <c r="C30" s="126" t="s">
        <v>1034</v>
      </c>
      <c r="D30" s="126">
        <v>426</v>
      </c>
      <c r="E30" s="126" t="s">
        <v>1647</v>
      </c>
      <c r="F30" s="126" t="s">
        <v>1648</v>
      </c>
      <c r="G30" s="126" t="s">
        <v>1649</v>
      </c>
      <c r="H30" s="152">
        <v>0</v>
      </c>
      <c r="I30" s="152">
        <v>0</v>
      </c>
      <c r="J30" s="152">
        <v>123.38</v>
      </c>
      <c r="K30" s="153">
        <v>0</v>
      </c>
      <c r="L30" s="153">
        <v>350</v>
      </c>
      <c r="M30" s="152">
        <v>1633.65</v>
      </c>
      <c r="N30" s="126">
        <v>1983.65</v>
      </c>
      <c r="O30" s="126">
        <v>1860.27</v>
      </c>
      <c r="P30" s="126" t="s">
        <v>1392</v>
      </c>
      <c r="Q30" s="126" t="s">
        <v>1640</v>
      </c>
      <c r="R30" s="126" t="s">
        <v>1340</v>
      </c>
      <c r="S30" s="126" t="s">
        <v>1503</v>
      </c>
      <c r="T30" s="126" t="s">
        <v>1923</v>
      </c>
      <c r="U30" s="127">
        <v>44819</v>
      </c>
      <c r="V30" s="126" t="s">
        <v>1650</v>
      </c>
      <c r="W30" s="153">
        <v>0</v>
      </c>
      <c r="X30" s="153">
        <v>0</v>
      </c>
      <c r="Y30" s="153">
        <v>0</v>
      </c>
    </row>
    <row r="31" spans="1:25" ht="45" x14ac:dyDescent="0.25">
      <c r="A31" s="126" t="s">
        <v>1606</v>
      </c>
      <c r="B31" s="126" t="s">
        <v>1026</v>
      </c>
      <c r="C31" s="126" t="s">
        <v>1043</v>
      </c>
      <c r="D31" s="126">
        <v>611</v>
      </c>
      <c r="E31" s="126" t="s">
        <v>1651</v>
      </c>
      <c r="F31" s="126" t="s">
        <v>1652</v>
      </c>
      <c r="G31" s="126" t="s">
        <v>1653</v>
      </c>
      <c r="H31" s="152">
        <v>0</v>
      </c>
      <c r="I31" s="152">
        <v>0</v>
      </c>
      <c r="J31" s="152">
        <v>128.91999999999999</v>
      </c>
      <c r="K31" s="153">
        <v>0</v>
      </c>
      <c r="L31" s="153">
        <v>350</v>
      </c>
      <c r="M31" s="152">
        <v>1722.82</v>
      </c>
      <c r="N31" s="126">
        <v>2072.8200000000002</v>
      </c>
      <c r="O31" s="126">
        <v>1943.9</v>
      </c>
      <c r="P31" s="126" t="s">
        <v>1392</v>
      </c>
      <c r="Q31" s="126" t="s">
        <v>1640</v>
      </c>
      <c r="R31" s="126" t="s">
        <v>1340</v>
      </c>
      <c r="S31" s="126" t="s">
        <v>1503</v>
      </c>
      <c r="T31" s="126" t="s">
        <v>1924</v>
      </c>
      <c r="U31" s="127">
        <v>44842</v>
      </c>
      <c r="V31" s="126" t="s">
        <v>1654</v>
      </c>
      <c r="W31" s="153">
        <v>0</v>
      </c>
      <c r="X31" s="153">
        <v>0</v>
      </c>
      <c r="Y31" s="153">
        <v>0</v>
      </c>
    </row>
    <row r="32" spans="1:25" ht="60" x14ac:dyDescent="0.25">
      <c r="A32" s="126" t="s">
        <v>1655</v>
      </c>
      <c r="B32" s="126" t="s">
        <v>1073</v>
      </c>
      <c r="C32" s="126" t="s">
        <v>1072</v>
      </c>
      <c r="D32" s="126" t="s">
        <v>1498</v>
      </c>
      <c r="E32" s="126" t="s">
        <v>1656</v>
      </c>
      <c r="F32" s="126" t="s">
        <v>1657</v>
      </c>
      <c r="G32" s="126" t="s">
        <v>1658</v>
      </c>
      <c r="H32" s="152">
        <v>2653.2</v>
      </c>
      <c r="I32" s="152">
        <v>0</v>
      </c>
      <c r="J32" s="152">
        <v>191.5</v>
      </c>
      <c r="K32" s="153">
        <v>2653.2</v>
      </c>
      <c r="L32" s="153">
        <v>350</v>
      </c>
      <c r="M32" s="152">
        <v>1071.78</v>
      </c>
      <c r="N32" s="126">
        <v>4074.98</v>
      </c>
      <c r="O32" s="126">
        <v>6109.41</v>
      </c>
      <c r="P32" s="126" t="s">
        <v>1303</v>
      </c>
      <c r="Q32" s="126" t="s">
        <v>1659</v>
      </c>
      <c r="R32" s="126" t="s">
        <v>1542</v>
      </c>
      <c r="S32" s="126" t="s">
        <v>1503</v>
      </c>
      <c r="T32" s="126" t="s">
        <v>1925</v>
      </c>
      <c r="U32" s="127">
        <v>44788</v>
      </c>
      <c r="V32" s="126" t="s">
        <v>1660</v>
      </c>
      <c r="W32" s="153">
        <v>0</v>
      </c>
      <c r="X32" s="153">
        <v>0</v>
      </c>
      <c r="Y32" s="153">
        <v>0</v>
      </c>
    </row>
    <row r="33" spans="1:25" ht="45" x14ac:dyDescent="0.25">
      <c r="A33" s="126" t="s">
        <v>1655</v>
      </c>
      <c r="B33" s="126" t="s">
        <v>1073</v>
      </c>
      <c r="C33" s="126" t="s">
        <v>1074</v>
      </c>
      <c r="D33" s="126">
        <v>880</v>
      </c>
      <c r="E33" s="126" t="s">
        <v>1661</v>
      </c>
      <c r="F33" s="126" t="s">
        <v>1662</v>
      </c>
      <c r="G33" s="126" t="s">
        <v>1663</v>
      </c>
      <c r="H33" s="152">
        <v>0</v>
      </c>
      <c r="I33" s="152">
        <v>0</v>
      </c>
      <c r="J33" s="152">
        <v>109.77</v>
      </c>
      <c r="K33" s="153">
        <v>0</v>
      </c>
      <c r="L33" s="153">
        <v>350</v>
      </c>
      <c r="M33" s="152">
        <v>1985.7</v>
      </c>
      <c r="N33" s="126">
        <v>2335.6999999999998</v>
      </c>
      <c r="O33" s="126">
        <v>2225.9299999999998</v>
      </c>
      <c r="P33" s="126" t="s">
        <v>1303</v>
      </c>
      <c r="Q33" s="126" t="s">
        <v>1659</v>
      </c>
      <c r="R33" s="126" t="s">
        <v>1542</v>
      </c>
      <c r="S33" s="126" t="s">
        <v>1503</v>
      </c>
      <c r="T33" s="126" t="s">
        <v>1926</v>
      </c>
      <c r="U33" s="127">
        <v>44783</v>
      </c>
      <c r="V33" s="126" t="s">
        <v>1664</v>
      </c>
      <c r="W33" s="153">
        <v>0</v>
      </c>
      <c r="X33" s="153">
        <v>0</v>
      </c>
      <c r="Y33" s="153">
        <v>0</v>
      </c>
    </row>
    <row r="34" spans="1:25" ht="60" x14ac:dyDescent="0.25">
      <c r="A34" s="126" t="s">
        <v>1655</v>
      </c>
      <c r="B34" s="126" t="s">
        <v>1073</v>
      </c>
      <c r="C34" s="126" t="s">
        <v>1072</v>
      </c>
      <c r="D34" s="126">
        <v>830</v>
      </c>
      <c r="E34" s="126" t="s">
        <v>1656</v>
      </c>
      <c r="F34" s="126" t="s">
        <v>1657</v>
      </c>
      <c r="G34" s="126" t="s">
        <v>1658</v>
      </c>
      <c r="H34" s="152">
        <v>2653.2</v>
      </c>
      <c r="I34" s="152">
        <v>0</v>
      </c>
      <c r="J34" s="152">
        <v>191.52</v>
      </c>
      <c r="K34" s="153">
        <v>2653.2</v>
      </c>
      <c r="L34" s="153">
        <v>350</v>
      </c>
      <c r="M34" s="152">
        <v>1071.78</v>
      </c>
      <c r="N34" s="126">
        <v>4074.98</v>
      </c>
      <c r="O34" s="126">
        <v>3883.46</v>
      </c>
      <c r="P34" s="126" t="s">
        <v>1377</v>
      </c>
      <c r="Q34" s="126" t="s">
        <v>1659</v>
      </c>
      <c r="R34" s="126" t="s">
        <v>1542</v>
      </c>
      <c r="S34" s="126" t="s">
        <v>1503</v>
      </c>
      <c r="T34" s="126" t="s">
        <v>1925</v>
      </c>
      <c r="U34" s="127">
        <v>44788</v>
      </c>
      <c r="V34" s="126" t="s">
        <v>1665</v>
      </c>
      <c r="W34" s="153">
        <v>0</v>
      </c>
      <c r="X34" s="153">
        <v>3.26</v>
      </c>
      <c r="Y34" s="153">
        <v>0</v>
      </c>
    </row>
    <row r="35" spans="1:25" ht="75" x14ac:dyDescent="0.25">
      <c r="A35" s="126" t="s">
        <v>1655</v>
      </c>
      <c r="B35" s="126" t="s">
        <v>1073</v>
      </c>
      <c r="C35" s="126" t="s">
        <v>1666</v>
      </c>
      <c r="D35" s="126">
        <v>880</v>
      </c>
      <c r="E35" s="126" t="s">
        <v>1667</v>
      </c>
      <c r="F35" s="126" t="s">
        <v>1668</v>
      </c>
      <c r="G35" s="126" t="s">
        <v>1669</v>
      </c>
      <c r="H35" s="152">
        <v>0</v>
      </c>
      <c r="I35" s="152">
        <v>0</v>
      </c>
      <c r="J35" s="152">
        <v>125</v>
      </c>
      <c r="K35" s="153">
        <v>0</v>
      </c>
      <c r="L35" s="153">
        <v>350</v>
      </c>
      <c r="M35" s="152">
        <v>1334.65</v>
      </c>
      <c r="N35" s="126">
        <v>1684.65</v>
      </c>
      <c r="O35" s="126">
        <v>1559.65</v>
      </c>
      <c r="P35" s="126" t="s">
        <v>1392</v>
      </c>
      <c r="Q35" s="126" t="s">
        <v>1670</v>
      </c>
      <c r="R35" s="126" t="s">
        <v>1414</v>
      </c>
      <c r="S35" s="126" t="s">
        <v>1503</v>
      </c>
      <c r="T35" s="126" t="s">
        <v>1927</v>
      </c>
      <c r="U35" s="127">
        <v>44816</v>
      </c>
      <c r="V35" s="126" t="s">
        <v>1671</v>
      </c>
      <c r="W35" s="153">
        <v>541.73</v>
      </c>
      <c r="X35" s="153">
        <v>0</v>
      </c>
      <c r="Y35" s="153">
        <v>0</v>
      </c>
    </row>
    <row r="36" spans="1:25" ht="255" x14ac:dyDescent="0.25">
      <c r="A36" s="126" t="s">
        <v>1672</v>
      </c>
      <c r="B36" s="126" t="s">
        <v>1673</v>
      </c>
      <c r="C36" s="126" t="s">
        <v>1457</v>
      </c>
      <c r="D36" s="126" t="s">
        <v>1498</v>
      </c>
      <c r="E36" s="126" t="s">
        <v>1674</v>
      </c>
      <c r="F36" s="126" t="s">
        <v>1675</v>
      </c>
      <c r="G36" s="126" t="s">
        <v>1676</v>
      </c>
      <c r="H36" s="152">
        <v>5623.66</v>
      </c>
      <c r="I36" s="152">
        <v>11247.33</v>
      </c>
      <c r="J36" s="152">
        <v>177.15</v>
      </c>
      <c r="K36" s="153">
        <v>16870.990000000002</v>
      </c>
      <c r="L36" s="153">
        <v>350</v>
      </c>
      <c r="M36" s="152">
        <v>2131.6999999999998</v>
      </c>
      <c r="N36" s="126">
        <v>19352.689999999999</v>
      </c>
      <c r="O36" s="126">
        <v>19175.54</v>
      </c>
      <c r="P36" s="126" t="s">
        <v>1517</v>
      </c>
      <c r="Q36" s="126" t="s">
        <v>1677</v>
      </c>
      <c r="R36" s="126" t="s">
        <v>1371</v>
      </c>
      <c r="S36" s="126" t="s">
        <v>1503</v>
      </c>
      <c r="T36" s="126" t="s">
        <v>1928</v>
      </c>
      <c r="U36" s="127">
        <v>44711</v>
      </c>
      <c r="V36" s="126" t="s">
        <v>1678</v>
      </c>
      <c r="W36" s="153">
        <v>0</v>
      </c>
      <c r="X36" s="153">
        <v>316.55</v>
      </c>
      <c r="Y36" s="153">
        <v>0</v>
      </c>
    </row>
    <row r="37" spans="1:25" ht="60" x14ac:dyDescent="0.25">
      <c r="A37" s="126" t="s">
        <v>1672</v>
      </c>
      <c r="B37" s="126" t="s">
        <v>1673</v>
      </c>
      <c r="C37" s="126" t="s">
        <v>1063</v>
      </c>
      <c r="D37" s="126">
        <v>2270</v>
      </c>
      <c r="E37" s="126" t="s">
        <v>1679</v>
      </c>
      <c r="F37" s="126" t="s">
        <v>1680</v>
      </c>
      <c r="G37" s="126" t="s">
        <v>1681</v>
      </c>
      <c r="H37" s="152">
        <v>3077.72</v>
      </c>
      <c r="I37" s="152">
        <v>2353.67</v>
      </c>
      <c r="J37" s="152">
        <v>154.97</v>
      </c>
      <c r="K37" s="153">
        <v>5431.39</v>
      </c>
      <c r="L37" s="153">
        <v>350</v>
      </c>
      <c r="M37" s="152">
        <v>1778.25</v>
      </c>
      <c r="N37" s="126">
        <v>7559.64</v>
      </c>
      <c r="O37" s="126">
        <v>7404.67</v>
      </c>
      <c r="P37" s="126" t="s">
        <v>1377</v>
      </c>
      <c r="Q37" s="126" t="s">
        <v>1682</v>
      </c>
      <c r="R37" s="126" t="s">
        <v>1542</v>
      </c>
      <c r="S37" s="126" t="s">
        <v>1503</v>
      </c>
      <c r="T37" s="126" t="s">
        <v>1929</v>
      </c>
      <c r="U37" s="127">
        <v>44748</v>
      </c>
      <c r="V37" s="126" t="s">
        <v>1683</v>
      </c>
      <c r="W37" s="153">
        <v>0</v>
      </c>
      <c r="X37" s="153">
        <v>213.69</v>
      </c>
      <c r="Y37" s="153">
        <v>0</v>
      </c>
    </row>
    <row r="38" spans="1:25" ht="60" x14ac:dyDescent="0.25">
      <c r="A38" s="126" t="s">
        <v>1672</v>
      </c>
      <c r="B38" s="126" t="s">
        <v>1673</v>
      </c>
      <c r="C38" s="126" t="s">
        <v>1061</v>
      </c>
      <c r="D38" s="126">
        <v>2013</v>
      </c>
      <c r="E38" s="126" t="s">
        <v>1684</v>
      </c>
      <c r="F38" s="126" t="s">
        <v>1685</v>
      </c>
      <c r="G38" s="126" t="s">
        <v>1686</v>
      </c>
      <c r="H38" s="152">
        <v>0</v>
      </c>
      <c r="I38" s="152">
        <v>0</v>
      </c>
      <c r="J38" s="152">
        <v>185.93</v>
      </c>
      <c r="K38" s="153">
        <v>0</v>
      </c>
      <c r="L38" s="153">
        <v>350</v>
      </c>
      <c r="M38" s="152">
        <v>2785.43</v>
      </c>
      <c r="N38" s="126">
        <v>3135.43</v>
      </c>
      <c r="O38" s="126">
        <v>2949.5</v>
      </c>
      <c r="P38" s="126" t="s">
        <v>1392</v>
      </c>
      <c r="Q38" s="126" t="s">
        <v>1687</v>
      </c>
      <c r="R38" s="126" t="s">
        <v>1417</v>
      </c>
      <c r="S38" s="126" t="s">
        <v>1503</v>
      </c>
      <c r="T38" s="182" t="s">
        <v>1930</v>
      </c>
      <c r="U38" s="127">
        <v>44809</v>
      </c>
      <c r="V38" s="126" t="s">
        <v>1688</v>
      </c>
      <c r="W38" s="153">
        <v>0</v>
      </c>
      <c r="X38" s="153">
        <v>0</v>
      </c>
      <c r="Y38" s="153">
        <v>0</v>
      </c>
    </row>
    <row r="39" spans="1:25" ht="45" x14ac:dyDescent="0.25">
      <c r="A39" s="126" t="s">
        <v>1672</v>
      </c>
      <c r="B39" s="126" t="s">
        <v>1673</v>
      </c>
      <c r="C39" s="126" t="s">
        <v>1931</v>
      </c>
      <c r="D39" s="126">
        <v>1535</v>
      </c>
      <c r="E39" s="126" t="s">
        <v>1689</v>
      </c>
      <c r="F39" s="126" t="s">
        <v>1535</v>
      </c>
      <c r="G39" s="126" t="s">
        <v>1690</v>
      </c>
      <c r="H39" s="152">
        <v>0</v>
      </c>
      <c r="I39" s="152">
        <v>0</v>
      </c>
      <c r="J39" s="152">
        <v>2738.26</v>
      </c>
      <c r="K39" s="153">
        <v>0</v>
      </c>
      <c r="L39" s="153">
        <v>350</v>
      </c>
      <c r="M39" s="152">
        <v>45826.47</v>
      </c>
      <c r="N39" s="126">
        <v>46176.47</v>
      </c>
      <c r="O39" s="126">
        <v>43438.21</v>
      </c>
      <c r="P39" s="126" t="s">
        <v>1392</v>
      </c>
      <c r="Q39" s="126" t="s">
        <v>1687</v>
      </c>
      <c r="R39" s="126" t="s">
        <v>1417</v>
      </c>
      <c r="S39" s="126" t="s">
        <v>1503</v>
      </c>
      <c r="T39" s="126" t="s">
        <v>1932</v>
      </c>
      <c r="U39" s="127">
        <v>44743</v>
      </c>
      <c r="V39" s="126" t="s">
        <v>1691</v>
      </c>
      <c r="W39" s="153">
        <v>0</v>
      </c>
      <c r="X39" s="153">
        <v>0</v>
      </c>
      <c r="Y39" s="153">
        <v>1028.1300000000001</v>
      </c>
    </row>
    <row r="40" spans="1:25" ht="90" x14ac:dyDescent="0.25">
      <c r="A40" s="126" t="s">
        <v>1692</v>
      </c>
      <c r="B40" s="126" t="s">
        <v>1066</v>
      </c>
      <c r="C40" s="126" t="s">
        <v>1693</v>
      </c>
      <c r="D40" s="126">
        <v>196</v>
      </c>
      <c r="E40" s="126" t="s">
        <v>1694</v>
      </c>
      <c r="F40" s="126" t="s">
        <v>1535</v>
      </c>
      <c r="G40" s="126" t="s">
        <v>1695</v>
      </c>
      <c r="H40" s="152">
        <v>12185.11</v>
      </c>
      <c r="I40" s="152">
        <v>7895.33</v>
      </c>
      <c r="J40" s="152">
        <v>165.98</v>
      </c>
      <c r="K40" s="153">
        <v>20080.439999999999</v>
      </c>
      <c r="L40" s="153">
        <v>1750</v>
      </c>
      <c r="M40" s="152">
        <v>33113.49</v>
      </c>
      <c r="N40" s="126">
        <v>54943.93</v>
      </c>
      <c r="O40" s="126">
        <v>54777.95</v>
      </c>
      <c r="P40" s="126" t="s">
        <v>1423</v>
      </c>
      <c r="Q40" s="126" t="s">
        <v>1696</v>
      </c>
      <c r="R40" s="126" t="s">
        <v>1697</v>
      </c>
      <c r="S40" s="126" t="s">
        <v>1503</v>
      </c>
      <c r="T40" s="126" t="s">
        <v>1698</v>
      </c>
      <c r="U40" s="126" t="s">
        <v>1699</v>
      </c>
      <c r="V40" s="126" t="s">
        <v>1700</v>
      </c>
      <c r="W40" s="153">
        <v>3615.92</v>
      </c>
      <c r="X40" s="153">
        <v>1731.23</v>
      </c>
      <c r="Y40" s="153">
        <v>27060.71</v>
      </c>
    </row>
    <row r="41" spans="1:25" ht="75" x14ac:dyDescent="0.25">
      <c r="A41" s="126" t="s">
        <v>1701</v>
      </c>
      <c r="B41" s="126" t="s">
        <v>1078</v>
      </c>
      <c r="C41" s="126" t="s">
        <v>1702</v>
      </c>
      <c r="D41" s="126">
        <v>243</v>
      </c>
      <c r="E41" s="126" t="s">
        <v>1703</v>
      </c>
      <c r="F41" s="126" t="s">
        <v>1535</v>
      </c>
      <c r="G41" s="126" t="s">
        <v>1704</v>
      </c>
      <c r="H41" s="152">
        <v>195.9</v>
      </c>
      <c r="I41" s="152">
        <v>0</v>
      </c>
      <c r="J41" s="152">
        <v>165.38</v>
      </c>
      <c r="K41" s="153">
        <v>195.9</v>
      </c>
      <c r="L41" s="153">
        <v>1750</v>
      </c>
      <c r="M41" s="152">
        <v>1014.34</v>
      </c>
      <c r="N41" s="126">
        <v>2960.24</v>
      </c>
      <c r="O41" s="126">
        <v>2794.87</v>
      </c>
      <c r="P41" s="126" t="s">
        <v>1426</v>
      </c>
      <c r="Q41" s="126" t="s">
        <v>1705</v>
      </c>
      <c r="R41" s="126" t="s">
        <v>1706</v>
      </c>
      <c r="S41" s="126" t="s">
        <v>1503</v>
      </c>
      <c r="T41" s="126" t="s">
        <v>1933</v>
      </c>
      <c r="U41" s="127">
        <v>44883</v>
      </c>
      <c r="V41" s="126" t="s">
        <v>1707</v>
      </c>
      <c r="W41" s="153">
        <v>300.38</v>
      </c>
      <c r="X41" s="153">
        <v>0</v>
      </c>
      <c r="Y41" s="153">
        <v>0</v>
      </c>
    </row>
    <row r="42" spans="1:25" ht="60" x14ac:dyDescent="0.25">
      <c r="A42" s="126" t="s">
        <v>1701</v>
      </c>
      <c r="B42" s="126" t="s">
        <v>1078</v>
      </c>
      <c r="C42" s="126" t="s">
        <v>1378</v>
      </c>
      <c r="D42" s="126">
        <v>416</v>
      </c>
      <c r="E42" s="126" t="s">
        <v>1708</v>
      </c>
      <c r="F42" s="126" t="s">
        <v>1535</v>
      </c>
      <c r="G42" s="126" t="s">
        <v>1709</v>
      </c>
      <c r="H42" s="152">
        <v>0</v>
      </c>
      <c r="I42" s="152">
        <v>0</v>
      </c>
      <c r="J42" s="152">
        <v>165.38</v>
      </c>
      <c r="K42" s="153">
        <v>0</v>
      </c>
      <c r="L42" s="153">
        <v>1750</v>
      </c>
      <c r="M42" s="152">
        <v>1022.78</v>
      </c>
      <c r="N42" s="126">
        <v>2772.78</v>
      </c>
      <c r="O42" s="126">
        <v>2607.4</v>
      </c>
      <c r="P42" s="126" t="s">
        <v>1359</v>
      </c>
      <c r="Q42" s="126" t="s">
        <v>1710</v>
      </c>
      <c r="R42" s="126" t="s">
        <v>1711</v>
      </c>
      <c r="S42" s="126" t="s">
        <v>1503</v>
      </c>
      <c r="T42" s="126" t="s">
        <v>1934</v>
      </c>
      <c r="U42" s="127">
        <v>44596</v>
      </c>
      <c r="V42" s="126" t="s">
        <v>1712</v>
      </c>
      <c r="W42" s="153">
        <v>451.88</v>
      </c>
      <c r="X42" s="153">
        <v>4.8499999999999996</v>
      </c>
      <c r="Y42" s="153">
        <v>0</v>
      </c>
    </row>
    <row r="43" spans="1:25" ht="75" x14ac:dyDescent="0.25">
      <c r="A43" s="126" t="s">
        <v>1713</v>
      </c>
      <c r="B43" s="126" t="s">
        <v>1081</v>
      </c>
      <c r="C43" s="126" t="s">
        <v>1309</v>
      </c>
      <c r="D43" s="126">
        <v>895</v>
      </c>
      <c r="E43" s="126" t="s">
        <v>1714</v>
      </c>
      <c r="F43" s="126" t="s">
        <v>1535</v>
      </c>
      <c r="G43" s="126" t="s">
        <v>1715</v>
      </c>
      <c r="H43" s="152">
        <v>3114.52</v>
      </c>
      <c r="I43" s="152">
        <v>2335.89</v>
      </c>
      <c r="J43" s="152">
        <v>165.38</v>
      </c>
      <c r="K43" s="153">
        <v>5450.41</v>
      </c>
      <c r="L43" s="153">
        <v>1750</v>
      </c>
      <c r="M43" s="152">
        <v>1028.54</v>
      </c>
      <c r="N43" s="126">
        <v>8228.9500000000007</v>
      </c>
      <c r="O43" s="126">
        <v>8063.58</v>
      </c>
      <c r="P43" s="126" t="s">
        <v>1716</v>
      </c>
      <c r="Q43" s="126" t="s">
        <v>1717</v>
      </c>
      <c r="R43" s="126" t="s">
        <v>1352</v>
      </c>
      <c r="S43" s="126" t="s">
        <v>1503</v>
      </c>
      <c r="T43" s="126" t="s">
        <v>1935</v>
      </c>
      <c r="U43" s="127">
        <v>44609</v>
      </c>
      <c r="V43" s="126" t="s">
        <v>1718</v>
      </c>
      <c r="W43" s="153">
        <v>310.81</v>
      </c>
      <c r="X43" s="153">
        <v>47.85</v>
      </c>
      <c r="Y43" s="153">
        <v>0</v>
      </c>
    </row>
    <row r="44" spans="1:25" ht="90" x14ac:dyDescent="0.25">
      <c r="A44" s="126" t="s">
        <v>1719</v>
      </c>
      <c r="B44" s="126" t="s">
        <v>1720</v>
      </c>
      <c r="C44" s="126" t="s">
        <v>1721</v>
      </c>
      <c r="D44" s="126">
        <v>184</v>
      </c>
      <c r="E44" s="126" t="s">
        <v>1722</v>
      </c>
      <c r="F44" s="126" t="s">
        <v>1535</v>
      </c>
      <c r="G44" s="126" t="s">
        <v>1723</v>
      </c>
      <c r="H44" s="152">
        <v>2013.76</v>
      </c>
      <c r="I44" s="152">
        <v>3987.61</v>
      </c>
      <c r="J44" s="152">
        <v>165.38</v>
      </c>
      <c r="K44" s="153">
        <v>6001.37</v>
      </c>
      <c r="L44" s="153">
        <v>1750</v>
      </c>
      <c r="M44" s="152">
        <v>1366.07</v>
      </c>
      <c r="N44" s="126">
        <v>9117.44</v>
      </c>
      <c r="O44" s="126">
        <v>8952.07</v>
      </c>
      <c r="P44" s="126" t="s">
        <v>1426</v>
      </c>
      <c r="Q44" s="126" t="s">
        <v>1724</v>
      </c>
      <c r="R44" s="126" t="s">
        <v>1697</v>
      </c>
      <c r="S44" s="126" t="s">
        <v>1503</v>
      </c>
      <c r="T44" s="126" t="s">
        <v>1936</v>
      </c>
      <c r="U44" s="127">
        <v>44853</v>
      </c>
      <c r="V44" s="126" t="s">
        <v>1725</v>
      </c>
      <c r="W44" s="153">
        <v>880</v>
      </c>
      <c r="X44" s="153">
        <v>106.47</v>
      </c>
      <c r="Y44" s="153">
        <v>0</v>
      </c>
    </row>
    <row r="45" spans="1:25" ht="53.25" customHeight="1" x14ac:dyDescent="0.25">
      <c r="A45" s="126" t="s">
        <v>1726</v>
      </c>
      <c r="B45" s="126" t="s">
        <v>1019</v>
      </c>
      <c r="C45" s="126" t="s">
        <v>1727</v>
      </c>
      <c r="D45" s="126">
        <v>284</v>
      </c>
      <c r="E45" s="126" t="s">
        <v>1728</v>
      </c>
      <c r="F45" s="126" t="s">
        <v>1535</v>
      </c>
      <c r="G45" s="126" t="s">
        <v>1729</v>
      </c>
      <c r="H45" s="152">
        <v>0</v>
      </c>
      <c r="I45" s="152">
        <v>0</v>
      </c>
      <c r="J45" s="152">
        <v>165.37</v>
      </c>
      <c r="K45" s="153">
        <v>0</v>
      </c>
      <c r="L45" s="153">
        <v>1750</v>
      </c>
      <c r="M45" s="152">
        <v>0</v>
      </c>
      <c r="N45" s="126">
        <v>1750</v>
      </c>
      <c r="O45" s="126">
        <v>1584.63</v>
      </c>
      <c r="P45" s="126" t="s">
        <v>1426</v>
      </c>
      <c r="Q45" s="126" t="s">
        <v>1730</v>
      </c>
      <c r="R45" s="126" t="s">
        <v>1697</v>
      </c>
      <c r="S45" s="126" t="s">
        <v>1503</v>
      </c>
      <c r="T45" s="126" t="s">
        <v>1937</v>
      </c>
      <c r="U45" s="127">
        <v>44751</v>
      </c>
      <c r="V45" s="126" t="s">
        <v>1731</v>
      </c>
      <c r="W45" s="153">
        <v>0</v>
      </c>
      <c r="X45" s="153">
        <v>0</v>
      </c>
      <c r="Y45" s="153">
        <v>0</v>
      </c>
    </row>
    <row r="46" spans="1:25" ht="90" x14ac:dyDescent="0.25">
      <c r="A46" s="126" t="s">
        <v>1726</v>
      </c>
      <c r="B46" s="126" t="s">
        <v>1019</v>
      </c>
      <c r="C46" s="126" t="s">
        <v>1732</v>
      </c>
      <c r="D46" s="126">
        <v>183</v>
      </c>
      <c r="E46" s="126" t="s">
        <v>1733</v>
      </c>
      <c r="F46" s="126" t="s">
        <v>1535</v>
      </c>
      <c r="G46" s="126" t="s">
        <v>1734</v>
      </c>
      <c r="H46" s="152">
        <v>8198.4699999999993</v>
      </c>
      <c r="I46" s="152">
        <v>3941.56</v>
      </c>
      <c r="J46" s="152">
        <v>165.37</v>
      </c>
      <c r="K46" s="153">
        <v>12140.03</v>
      </c>
      <c r="L46" s="153">
        <v>1750</v>
      </c>
      <c r="M46" s="152">
        <v>1815.74</v>
      </c>
      <c r="N46" s="126">
        <v>15705.77</v>
      </c>
      <c r="O46" s="126">
        <v>15540.4</v>
      </c>
      <c r="P46" s="126" t="s">
        <v>1426</v>
      </c>
      <c r="Q46" s="126" t="s">
        <v>1730</v>
      </c>
      <c r="R46" s="126" t="s">
        <v>1697</v>
      </c>
      <c r="S46" s="126" t="s">
        <v>1503</v>
      </c>
      <c r="T46" s="126" t="s">
        <v>1938</v>
      </c>
      <c r="U46" s="127">
        <v>44860</v>
      </c>
      <c r="V46" s="126" t="s">
        <v>1735</v>
      </c>
      <c r="W46" s="153">
        <v>664.55</v>
      </c>
      <c r="X46" s="153">
        <v>112.34</v>
      </c>
      <c r="Y46" s="153">
        <v>0</v>
      </c>
    </row>
    <row r="47" spans="1:25" ht="65.25" customHeight="1" x14ac:dyDescent="0.25">
      <c r="A47" s="126" t="s">
        <v>1736</v>
      </c>
      <c r="B47" s="126" t="s">
        <v>1049</v>
      </c>
      <c r="C47" s="126" t="s">
        <v>1737</v>
      </c>
      <c r="D47" s="126">
        <v>1140</v>
      </c>
      <c r="E47" s="126" t="s">
        <v>1738</v>
      </c>
      <c r="F47" s="126" t="s">
        <v>1739</v>
      </c>
      <c r="G47" s="126" t="s">
        <v>1740</v>
      </c>
      <c r="H47" s="152">
        <v>1128.31</v>
      </c>
      <c r="I47" s="152">
        <v>1230.8599999999999</v>
      </c>
      <c r="J47" s="152">
        <v>165.37</v>
      </c>
      <c r="K47" s="153">
        <v>2359.17</v>
      </c>
      <c r="L47" s="153">
        <v>1750</v>
      </c>
      <c r="M47" s="152">
        <v>1066.07</v>
      </c>
      <c r="N47" s="126">
        <v>5175.24</v>
      </c>
      <c r="O47" s="126">
        <v>5009.87</v>
      </c>
      <c r="P47" s="126" t="s">
        <v>1426</v>
      </c>
      <c r="Q47" s="126" t="s">
        <v>1741</v>
      </c>
      <c r="R47" s="126" t="s">
        <v>1440</v>
      </c>
      <c r="S47" s="126" t="s">
        <v>1503</v>
      </c>
      <c r="T47" s="126" t="s">
        <v>1742</v>
      </c>
      <c r="U47" s="126" t="s">
        <v>1743</v>
      </c>
      <c r="V47" s="126" t="s">
        <v>1744</v>
      </c>
      <c r="W47" s="153">
        <v>300.44</v>
      </c>
      <c r="X47" s="153">
        <v>0</v>
      </c>
      <c r="Y47" s="153">
        <v>0</v>
      </c>
    </row>
    <row r="48" spans="1:25" ht="75" x14ac:dyDescent="0.25">
      <c r="A48" s="126" t="s">
        <v>1736</v>
      </c>
      <c r="B48" s="126" t="s">
        <v>1049</v>
      </c>
      <c r="C48" s="126" t="s">
        <v>1745</v>
      </c>
      <c r="D48" s="126">
        <v>1130</v>
      </c>
      <c r="E48" s="126" t="s">
        <v>1746</v>
      </c>
      <c r="F48" s="126" t="s">
        <v>1747</v>
      </c>
      <c r="G48" s="126" t="s">
        <v>1748</v>
      </c>
      <c r="H48" s="152">
        <v>556.82000000000005</v>
      </c>
      <c r="I48" s="152">
        <v>1053.5899999999999</v>
      </c>
      <c r="J48" s="152">
        <v>165.37</v>
      </c>
      <c r="K48" s="153">
        <v>1610.41</v>
      </c>
      <c r="L48" s="153">
        <v>1750</v>
      </c>
      <c r="M48" s="152">
        <v>1303.18</v>
      </c>
      <c r="N48" s="126">
        <v>4663.59</v>
      </c>
      <c r="O48" s="126">
        <v>4498.22</v>
      </c>
      <c r="P48" s="126" t="s">
        <v>1426</v>
      </c>
      <c r="Q48" s="126" t="s">
        <v>1741</v>
      </c>
      <c r="R48" s="126" t="s">
        <v>1440</v>
      </c>
      <c r="S48" s="126" t="s">
        <v>1503</v>
      </c>
      <c r="T48" s="126" t="s">
        <v>1749</v>
      </c>
      <c r="U48" s="126" t="s">
        <v>1750</v>
      </c>
      <c r="V48" s="126" t="s">
        <v>1751</v>
      </c>
      <c r="W48" s="153">
        <v>301.05</v>
      </c>
      <c r="X48" s="153">
        <v>0</v>
      </c>
      <c r="Y48" s="153">
        <v>0</v>
      </c>
    </row>
    <row r="49" spans="1:25" ht="45" x14ac:dyDescent="0.25">
      <c r="A49" s="126" t="s">
        <v>1736</v>
      </c>
      <c r="B49" s="126" t="s">
        <v>1049</v>
      </c>
      <c r="C49" s="126" t="s">
        <v>1752</v>
      </c>
      <c r="D49" s="126">
        <v>682</v>
      </c>
      <c r="E49" s="126" t="s">
        <v>1753</v>
      </c>
      <c r="F49" s="126" t="s">
        <v>1535</v>
      </c>
      <c r="G49" s="126" t="s">
        <v>1754</v>
      </c>
      <c r="H49" s="152">
        <v>0</v>
      </c>
      <c r="I49" s="152">
        <v>0</v>
      </c>
      <c r="J49" s="152">
        <v>165.37</v>
      </c>
      <c r="K49" s="153">
        <v>0</v>
      </c>
      <c r="L49" s="153">
        <v>1750</v>
      </c>
      <c r="M49" s="152">
        <v>1004.83</v>
      </c>
      <c r="N49" s="126">
        <v>2754.83</v>
      </c>
      <c r="O49" s="126">
        <v>2589.46</v>
      </c>
      <c r="P49" s="126" t="s">
        <v>1426</v>
      </c>
      <c r="Q49" s="126" t="s">
        <v>1741</v>
      </c>
      <c r="R49" s="126" t="s">
        <v>1440</v>
      </c>
      <c r="S49" s="126" t="s">
        <v>1503</v>
      </c>
      <c r="T49" s="126" t="s">
        <v>1755</v>
      </c>
      <c r="U49" s="126" t="s">
        <v>1756</v>
      </c>
      <c r="V49" s="126" t="s">
        <v>1757</v>
      </c>
      <c r="W49" s="153">
        <v>300.83</v>
      </c>
      <c r="X49" s="153">
        <v>0</v>
      </c>
      <c r="Y49" s="153">
        <v>0</v>
      </c>
    </row>
    <row r="50" spans="1:25" x14ac:dyDescent="0.25">
      <c r="A50" s="126" t="s">
        <v>1736</v>
      </c>
      <c r="B50" s="126" t="s">
        <v>1049</v>
      </c>
      <c r="C50" s="126" t="s">
        <v>1520</v>
      </c>
      <c r="D50" s="126">
        <v>1241</v>
      </c>
      <c r="E50" s="126" t="s">
        <v>1758</v>
      </c>
      <c r="F50" s="126" t="s">
        <v>1535</v>
      </c>
      <c r="G50" s="126" t="s">
        <v>1535</v>
      </c>
      <c r="H50" s="152">
        <v>0</v>
      </c>
      <c r="I50" s="152">
        <v>0</v>
      </c>
      <c r="J50" s="152">
        <v>0</v>
      </c>
      <c r="K50" s="153">
        <v>0</v>
      </c>
      <c r="L50" s="153">
        <v>0</v>
      </c>
      <c r="M50" s="152">
        <v>7240.16</v>
      </c>
      <c r="N50" s="126">
        <v>7240.16</v>
      </c>
      <c r="O50" s="126">
        <v>7240.16</v>
      </c>
      <c r="P50" s="126" t="s">
        <v>1426</v>
      </c>
      <c r="Q50" s="126" t="s">
        <v>1741</v>
      </c>
      <c r="R50" s="126" t="s">
        <v>1440</v>
      </c>
      <c r="S50" s="126" t="s">
        <v>1899</v>
      </c>
      <c r="T50" s="126">
        <v>18251240</v>
      </c>
      <c r="U50" s="126" t="s">
        <v>1330</v>
      </c>
      <c r="V50" s="126" t="s">
        <v>1759</v>
      </c>
      <c r="W50" s="153">
        <v>0</v>
      </c>
      <c r="X50" s="153">
        <v>0</v>
      </c>
      <c r="Y50" s="153">
        <v>0</v>
      </c>
    </row>
    <row r="51" spans="1:25" ht="45" x14ac:dyDescent="0.25">
      <c r="A51" s="126" t="s">
        <v>1736</v>
      </c>
      <c r="B51" s="126" t="s">
        <v>1049</v>
      </c>
      <c r="C51" s="126" t="s">
        <v>1760</v>
      </c>
      <c r="D51" s="126">
        <v>1156</v>
      </c>
      <c r="E51" s="126" t="s">
        <v>1761</v>
      </c>
      <c r="F51" s="126" t="s">
        <v>1762</v>
      </c>
      <c r="G51" s="126" t="s">
        <v>1763</v>
      </c>
      <c r="H51" s="152">
        <v>195.91</v>
      </c>
      <c r="I51" s="152">
        <v>0</v>
      </c>
      <c r="J51" s="152">
        <v>165.37</v>
      </c>
      <c r="K51" s="153">
        <v>195.91</v>
      </c>
      <c r="L51" s="153">
        <v>1750</v>
      </c>
      <c r="M51" s="152">
        <v>1013.99</v>
      </c>
      <c r="N51" s="126">
        <v>2959.9</v>
      </c>
      <c r="O51" s="126">
        <v>2794.53</v>
      </c>
      <c r="P51" s="126" t="s">
        <v>1426</v>
      </c>
      <c r="Q51" s="126" t="s">
        <v>1741</v>
      </c>
      <c r="R51" s="126" t="s">
        <v>1440</v>
      </c>
      <c r="S51" s="126" t="s">
        <v>1503</v>
      </c>
      <c r="T51" s="126" t="s">
        <v>1764</v>
      </c>
      <c r="U51" s="126" t="s">
        <v>1765</v>
      </c>
      <c r="V51" s="126" t="s">
        <v>1766</v>
      </c>
      <c r="W51" s="153">
        <v>300.02999999999997</v>
      </c>
      <c r="X51" s="153">
        <v>0</v>
      </c>
      <c r="Y51" s="153">
        <v>0</v>
      </c>
    </row>
    <row r="52" spans="1:25" ht="30" x14ac:dyDescent="0.25">
      <c r="A52" s="126" t="s">
        <v>1736</v>
      </c>
      <c r="B52" s="126" t="s">
        <v>1049</v>
      </c>
      <c r="C52" s="126" t="s">
        <v>1767</v>
      </c>
      <c r="D52" s="126">
        <v>335</v>
      </c>
      <c r="E52" s="126" t="s">
        <v>1768</v>
      </c>
      <c r="F52" s="126" t="s">
        <v>1535</v>
      </c>
      <c r="G52" s="126" t="s">
        <v>1535</v>
      </c>
      <c r="H52" s="152">
        <v>0</v>
      </c>
      <c r="I52" s="152">
        <v>0</v>
      </c>
      <c r="J52" s="152">
        <v>0</v>
      </c>
      <c r="K52" s="153">
        <v>0</v>
      </c>
      <c r="L52" s="153">
        <v>0</v>
      </c>
      <c r="M52" s="152">
        <v>9965.8799999999992</v>
      </c>
      <c r="N52" s="126">
        <v>9965.8799999999992</v>
      </c>
      <c r="O52" s="126">
        <v>9965.8799999999992</v>
      </c>
      <c r="P52" s="126" t="s">
        <v>1426</v>
      </c>
      <c r="Q52" s="126" t="s">
        <v>1741</v>
      </c>
      <c r="R52" s="126" t="s">
        <v>1440</v>
      </c>
      <c r="S52" s="126" t="s">
        <v>1899</v>
      </c>
      <c r="T52" s="183"/>
      <c r="U52" s="126" t="s">
        <v>1330</v>
      </c>
      <c r="V52" s="126" t="s">
        <v>1769</v>
      </c>
      <c r="W52" s="153">
        <v>0</v>
      </c>
      <c r="X52" s="153">
        <v>0</v>
      </c>
      <c r="Y52" s="153">
        <v>0</v>
      </c>
    </row>
    <row r="53" spans="1:25" ht="45" x14ac:dyDescent="0.25">
      <c r="A53" s="126" t="s">
        <v>1736</v>
      </c>
      <c r="B53" s="126" t="s">
        <v>1049</v>
      </c>
      <c r="C53" s="126" t="s">
        <v>1770</v>
      </c>
      <c r="D53" s="126">
        <v>1201</v>
      </c>
      <c r="E53" s="126" t="s">
        <v>1771</v>
      </c>
      <c r="F53" s="126" t="s">
        <v>1535</v>
      </c>
      <c r="G53" s="126" t="s">
        <v>1772</v>
      </c>
      <c r="H53" s="152">
        <v>0</v>
      </c>
      <c r="I53" s="152">
        <v>0</v>
      </c>
      <c r="J53" s="152">
        <v>0</v>
      </c>
      <c r="K53" s="153">
        <v>0</v>
      </c>
      <c r="L53" s="153">
        <v>0</v>
      </c>
      <c r="M53" s="152">
        <v>10377.32</v>
      </c>
      <c r="N53" s="126">
        <v>10377.32</v>
      </c>
      <c r="O53" s="126">
        <v>10377.32</v>
      </c>
      <c r="P53" s="126" t="s">
        <v>1426</v>
      </c>
      <c r="Q53" s="126" t="s">
        <v>1741</v>
      </c>
      <c r="R53" s="126" t="s">
        <v>1440</v>
      </c>
      <c r="S53" s="126" t="s">
        <v>1899</v>
      </c>
      <c r="T53" s="183"/>
      <c r="U53" s="126" t="s">
        <v>1330</v>
      </c>
      <c r="V53" s="126" t="s">
        <v>1773</v>
      </c>
      <c r="W53" s="153">
        <v>0</v>
      </c>
      <c r="X53" s="153">
        <v>0</v>
      </c>
      <c r="Y53" s="153">
        <v>0</v>
      </c>
    </row>
    <row r="54" spans="1:25" ht="60" x14ac:dyDescent="0.25">
      <c r="A54" s="126" t="s">
        <v>1736</v>
      </c>
      <c r="B54" s="126" t="s">
        <v>1049</v>
      </c>
      <c r="C54" s="126" t="s">
        <v>1774</v>
      </c>
      <c r="D54" s="126">
        <v>185</v>
      </c>
      <c r="E54" s="126" t="s">
        <v>1775</v>
      </c>
      <c r="F54" s="126" t="s">
        <v>1776</v>
      </c>
      <c r="G54" s="126" t="s">
        <v>1777</v>
      </c>
      <c r="H54" s="152">
        <v>7539.44</v>
      </c>
      <c r="I54" s="152">
        <v>5654.59</v>
      </c>
      <c r="J54" s="152">
        <v>165.37</v>
      </c>
      <c r="K54" s="153">
        <v>13194.03</v>
      </c>
      <c r="L54" s="153">
        <v>1750</v>
      </c>
      <c r="M54" s="152">
        <v>1297.4000000000001</v>
      </c>
      <c r="N54" s="126">
        <v>16241.43</v>
      </c>
      <c r="O54" s="126">
        <v>16076.06</v>
      </c>
      <c r="P54" s="126" t="s">
        <v>1426</v>
      </c>
      <c r="Q54" s="126" t="s">
        <v>1741</v>
      </c>
      <c r="R54" s="126" t="s">
        <v>1440</v>
      </c>
      <c r="S54" s="126" t="s">
        <v>1503</v>
      </c>
      <c r="T54" s="126" t="s">
        <v>1939</v>
      </c>
      <c r="U54" s="127">
        <v>44856</v>
      </c>
      <c r="V54" s="126" t="s">
        <v>1778</v>
      </c>
      <c r="W54" s="153">
        <v>325.69</v>
      </c>
      <c r="X54" s="153">
        <v>115.2</v>
      </c>
      <c r="Y54" s="153">
        <v>0</v>
      </c>
    </row>
    <row r="55" spans="1:25" ht="75" x14ac:dyDescent="0.25">
      <c r="A55" s="126" t="s">
        <v>1736</v>
      </c>
      <c r="B55" s="126" t="s">
        <v>1049</v>
      </c>
      <c r="C55" s="126" t="s">
        <v>1693</v>
      </c>
      <c r="D55" s="126">
        <v>196</v>
      </c>
      <c r="E55" s="126" t="s">
        <v>1779</v>
      </c>
      <c r="F55" s="126" t="s">
        <v>1780</v>
      </c>
      <c r="G55" s="126" t="s">
        <v>1781</v>
      </c>
      <c r="H55" s="152">
        <v>10568.84</v>
      </c>
      <c r="I55" s="152">
        <v>7926.64</v>
      </c>
      <c r="J55" s="152">
        <v>165.37</v>
      </c>
      <c r="K55" s="153">
        <v>18495.48</v>
      </c>
      <c r="L55" s="153">
        <v>1750</v>
      </c>
      <c r="M55" s="152">
        <v>3230.04</v>
      </c>
      <c r="N55" s="126">
        <v>23475.52</v>
      </c>
      <c r="O55" s="126">
        <v>23310.15</v>
      </c>
      <c r="P55" s="126" t="s">
        <v>1426</v>
      </c>
      <c r="Q55" s="126" t="s">
        <v>1741</v>
      </c>
      <c r="R55" s="126" t="s">
        <v>1440</v>
      </c>
      <c r="S55" s="126" t="s">
        <v>1503</v>
      </c>
      <c r="T55" s="126" t="s">
        <v>1698</v>
      </c>
      <c r="U55" s="127">
        <v>44848</v>
      </c>
      <c r="V55" s="126" t="s">
        <v>1782</v>
      </c>
      <c r="W55" s="153">
        <v>1492.97</v>
      </c>
      <c r="X55" s="153">
        <v>1731.23</v>
      </c>
      <c r="Y55" s="153">
        <v>0</v>
      </c>
    </row>
    <row r="56" spans="1:25" ht="75" x14ac:dyDescent="0.25">
      <c r="A56" s="126" t="s">
        <v>1736</v>
      </c>
      <c r="B56" s="126" t="s">
        <v>1049</v>
      </c>
      <c r="C56" s="126" t="s">
        <v>1783</v>
      </c>
      <c r="D56" s="126">
        <v>1262</v>
      </c>
      <c r="E56" s="126" t="s">
        <v>1784</v>
      </c>
      <c r="F56" s="126" t="s">
        <v>1535</v>
      </c>
      <c r="G56" s="126" t="s">
        <v>1785</v>
      </c>
      <c r="H56" s="152">
        <v>114.11</v>
      </c>
      <c r="I56" s="152">
        <v>0</v>
      </c>
      <c r="J56" s="152">
        <v>165.37</v>
      </c>
      <c r="K56" s="153">
        <v>114.11</v>
      </c>
      <c r="L56" s="153">
        <v>1750</v>
      </c>
      <c r="M56" s="152">
        <v>1424.82</v>
      </c>
      <c r="N56" s="126">
        <v>3288.93</v>
      </c>
      <c r="O56" s="126">
        <v>3123.56</v>
      </c>
      <c r="P56" s="126" t="s">
        <v>1438</v>
      </c>
      <c r="Q56" s="126" t="s">
        <v>1786</v>
      </c>
      <c r="R56" s="126" t="s">
        <v>1787</v>
      </c>
      <c r="S56" s="126" t="s">
        <v>1503</v>
      </c>
      <c r="T56" s="126" t="s">
        <v>1940</v>
      </c>
      <c r="U56" s="127">
        <v>44915</v>
      </c>
      <c r="V56" s="126" t="s">
        <v>1788</v>
      </c>
      <c r="W56" s="153">
        <v>700.04</v>
      </c>
      <c r="X56" s="153">
        <v>0</v>
      </c>
      <c r="Y56" s="153">
        <v>0</v>
      </c>
    </row>
    <row r="57" spans="1:25" ht="75" x14ac:dyDescent="0.25">
      <c r="A57" s="126" t="s">
        <v>1736</v>
      </c>
      <c r="B57" s="126" t="s">
        <v>1049</v>
      </c>
      <c r="C57" s="126" t="s">
        <v>1421</v>
      </c>
      <c r="D57" s="126">
        <v>684</v>
      </c>
      <c r="E57" s="126" t="s">
        <v>1789</v>
      </c>
      <c r="F57" s="126" t="s">
        <v>1535</v>
      </c>
      <c r="G57" s="126" t="s">
        <v>1790</v>
      </c>
      <c r="H57" s="152">
        <v>113.5</v>
      </c>
      <c r="I57" s="152">
        <v>0</v>
      </c>
      <c r="J57" s="152">
        <v>165.37</v>
      </c>
      <c r="K57" s="153">
        <v>113.5</v>
      </c>
      <c r="L57" s="153">
        <v>1750</v>
      </c>
      <c r="M57" s="152">
        <v>1553.31</v>
      </c>
      <c r="N57" s="126">
        <v>3416.81</v>
      </c>
      <c r="O57" s="126">
        <v>3251.44</v>
      </c>
      <c r="P57" s="126" t="s">
        <v>1438</v>
      </c>
      <c r="Q57" s="126" t="s">
        <v>1786</v>
      </c>
      <c r="R57" s="126" t="s">
        <v>1787</v>
      </c>
      <c r="S57" s="126" t="s">
        <v>1503</v>
      </c>
      <c r="T57" s="126" t="s">
        <v>1941</v>
      </c>
      <c r="U57" s="127">
        <v>44571</v>
      </c>
      <c r="V57" s="126" t="s">
        <v>1791</v>
      </c>
      <c r="W57" s="153">
        <v>301.04000000000002</v>
      </c>
      <c r="X57" s="153">
        <v>461.1</v>
      </c>
      <c r="Y57" s="153">
        <v>0</v>
      </c>
    </row>
    <row r="58" spans="1:25" x14ac:dyDescent="0.25">
      <c r="A58" s="126" t="s">
        <v>1736</v>
      </c>
      <c r="B58" s="126" t="s">
        <v>1049</v>
      </c>
      <c r="C58" s="126" t="s">
        <v>1792</v>
      </c>
      <c r="D58" s="126">
        <v>1237</v>
      </c>
      <c r="E58" s="126" t="s">
        <v>1793</v>
      </c>
      <c r="F58" s="126" t="s">
        <v>1794</v>
      </c>
      <c r="G58" s="126" t="s">
        <v>1535</v>
      </c>
      <c r="H58" s="152">
        <v>11120</v>
      </c>
      <c r="I58" s="152">
        <v>0</v>
      </c>
      <c r="J58" s="152">
        <v>0</v>
      </c>
      <c r="K58" s="153">
        <v>11120</v>
      </c>
      <c r="L58" s="153">
        <v>0</v>
      </c>
      <c r="M58" s="152">
        <v>0</v>
      </c>
      <c r="N58" s="126">
        <v>11120</v>
      </c>
      <c r="O58" s="126">
        <v>11120</v>
      </c>
      <c r="P58" s="126" t="s">
        <v>1349</v>
      </c>
      <c r="Q58" s="126" t="s">
        <v>1795</v>
      </c>
      <c r="R58" s="126" t="s">
        <v>1352</v>
      </c>
      <c r="S58" s="126" t="s">
        <v>1899</v>
      </c>
      <c r="T58" s="126"/>
      <c r="U58" s="127" t="s">
        <v>1330</v>
      </c>
      <c r="V58" s="126" t="s">
        <v>1796</v>
      </c>
      <c r="W58" s="153">
        <v>0</v>
      </c>
      <c r="X58" s="153">
        <v>0</v>
      </c>
      <c r="Y58" s="153">
        <v>0</v>
      </c>
    </row>
    <row r="59" spans="1:25" ht="75" x14ac:dyDescent="0.25">
      <c r="A59" s="126" t="s">
        <v>1736</v>
      </c>
      <c r="B59" s="126" t="s">
        <v>1049</v>
      </c>
      <c r="C59" s="126" t="s">
        <v>1433</v>
      </c>
      <c r="D59" s="126">
        <v>1261</v>
      </c>
      <c r="E59" s="126" t="s">
        <v>1797</v>
      </c>
      <c r="F59" s="126" t="s">
        <v>1535</v>
      </c>
      <c r="G59" s="126" t="s">
        <v>1798</v>
      </c>
      <c r="H59" s="152">
        <v>464.08</v>
      </c>
      <c r="I59" s="152">
        <v>825.04</v>
      </c>
      <c r="J59" s="152">
        <v>165.37</v>
      </c>
      <c r="K59" s="153">
        <v>1289.1199999999999</v>
      </c>
      <c r="L59" s="153">
        <v>1750</v>
      </c>
      <c r="M59" s="152">
        <v>1369.89</v>
      </c>
      <c r="N59" s="126">
        <v>4409.01</v>
      </c>
      <c r="O59" s="126">
        <v>4243.6400000000003</v>
      </c>
      <c r="P59" s="126" t="s">
        <v>1349</v>
      </c>
      <c r="Q59" s="126" t="s">
        <v>1795</v>
      </c>
      <c r="R59" s="126" t="s">
        <v>1352</v>
      </c>
      <c r="S59" s="126" t="s">
        <v>1503</v>
      </c>
      <c r="T59" s="126" t="s">
        <v>1942</v>
      </c>
      <c r="U59" s="127">
        <v>44609</v>
      </c>
      <c r="V59" s="126" t="s">
        <v>1799</v>
      </c>
      <c r="W59" s="153">
        <v>700.01</v>
      </c>
      <c r="X59" s="153">
        <v>0</v>
      </c>
      <c r="Y59" s="153">
        <v>0</v>
      </c>
    </row>
    <row r="60" spans="1:25" ht="45" x14ac:dyDescent="0.25">
      <c r="A60" s="126" t="s">
        <v>1736</v>
      </c>
      <c r="B60" s="126" t="s">
        <v>1049</v>
      </c>
      <c r="C60" s="126" t="s">
        <v>1056</v>
      </c>
      <c r="D60" s="126">
        <v>1555</v>
      </c>
      <c r="E60" s="126" t="s">
        <v>1800</v>
      </c>
      <c r="F60" s="126" t="s">
        <v>1535</v>
      </c>
      <c r="G60" s="126" t="s">
        <v>1801</v>
      </c>
      <c r="H60" s="152">
        <v>0</v>
      </c>
      <c r="I60" s="152">
        <v>0</v>
      </c>
      <c r="J60" s="152">
        <v>165.37</v>
      </c>
      <c r="K60" s="153">
        <v>0</v>
      </c>
      <c r="L60" s="153">
        <v>1750</v>
      </c>
      <c r="M60" s="152">
        <v>460.59</v>
      </c>
      <c r="N60" s="126">
        <v>2210.59</v>
      </c>
      <c r="O60" s="126">
        <v>2045.22</v>
      </c>
      <c r="P60" s="126" t="s">
        <v>1349</v>
      </c>
      <c r="Q60" s="126" t="s">
        <v>1795</v>
      </c>
      <c r="R60" s="126" t="s">
        <v>1352</v>
      </c>
      <c r="S60" s="126" t="s">
        <v>1503</v>
      </c>
      <c r="T60" s="126" t="s">
        <v>1943</v>
      </c>
      <c r="U60" s="127">
        <v>44615</v>
      </c>
      <c r="V60" s="126" t="s">
        <v>1802</v>
      </c>
      <c r="W60" s="153">
        <v>301.2</v>
      </c>
      <c r="X60" s="153">
        <v>5.16</v>
      </c>
      <c r="Y60" s="153">
        <v>0</v>
      </c>
    </row>
    <row r="61" spans="1:25" ht="60" x14ac:dyDescent="0.25">
      <c r="A61" s="126" t="s">
        <v>1736</v>
      </c>
      <c r="B61" s="126" t="s">
        <v>1049</v>
      </c>
      <c r="C61" s="126" t="s">
        <v>1497</v>
      </c>
      <c r="D61" s="126">
        <v>1280</v>
      </c>
      <c r="E61" s="126" t="s">
        <v>1499</v>
      </c>
      <c r="F61" s="126" t="s">
        <v>1535</v>
      </c>
      <c r="G61" s="126" t="s">
        <v>1803</v>
      </c>
      <c r="H61" s="152">
        <v>376.93</v>
      </c>
      <c r="I61" s="152">
        <v>901.07</v>
      </c>
      <c r="J61" s="152">
        <v>165.38</v>
      </c>
      <c r="K61" s="153">
        <v>1278</v>
      </c>
      <c r="L61" s="153">
        <v>1750</v>
      </c>
      <c r="M61" s="152">
        <v>967.57</v>
      </c>
      <c r="N61" s="126">
        <v>3995.57</v>
      </c>
      <c r="O61" s="126">
        <v>3830.19</v>
      </c>
      <c r="P61" s="126" t="s">
        <v>1385</v>
      </c>
      <c r="Q61" s="126" t="s">
        <v>1502</v>
      </c>
      <c r="R61" s="126" t="s">
        <v>1432</v>
      </c>
      <c r="S61" s="126" t="s">
        <v>1503</v>
      </c>
      <c r="T61" s="126" t="s">
        <v>1504</v>
      </c>
      <c r="U61" s="127">
        <v>44635</v>
      </c>
      <c r="V61" s="126" t="s">
        <v>1804</v>
      </c>
      <c r="W61" s="153">
        <v>300.2</v>
      </c>
      <c r="X61" s="153">
        <v>0</v>
      </c>
      <c r="Y61" s="153">
        <v>0</v>
      </c>
    </row>
    <row r="62" spans="1:25" ht="75" x14ac:dyDescent="0.25">
      <c r="A62" s="126" t="s">
        <v>1805</v>
      </c>
      <c r="B62" s="126" t="s">
        <v>1806</v>
      </c>
      <c r="C62" s="126" t="s">
        <v>1807</v>
      </c>
      <c r="D62" s="126" t="s">
        <v>1498</v>
      </c>
      <c r="E62" s="126" t="s">
        <v>1808</v>
      </c>
      <c r="F62" s="126" t="s">
        <v>1809</v>
      </c>
      <c r="G62" s="126" t="s">
        <v>1810</v>
      </c>
      <c r="H62" s="152">
        <v>3104.17</v>
      </c>
      <c r="I62" s="152">
        <v>2310.5</v>
      </c>
      <c r="J62" s="152">
        <v>165.38</v>
      </c>
      <c r="K62" s="153">
        <v>5414.67</v>
      </c>
      <c r="L62" s="153">
        <v>1750</v>
      </c>
      <c r="M62" s="152">
        <v>1014.39</v>
      </c>
      <c r="N62" s="126">
        <v>8179.06</v>
      </c>
      <c r="O62" s="126">
        <v>8013.69</v>
      </c>
      <c r="P62" s="126" t="s">
        <v>1426</v>
      </c>
      <c r="Q62" s="126" t="s">
        <v>1811</v>
      </c>
      <c r="R62" s="126" t="s">
        <v>1706</v>
      </c>
      <c r="S62" s="126" t="s">
        <v>1503</v>
      </c>
      <c r="T62" s="126" t="s">
        <v>1944</v>
      </c>
      <c r="U62" s="127">
        <v>44908</v>
      </c>
      <c r="V62" s="126" t="s">
        <v>1812</v>
      </c>
      <c r="W62" s="153">
        <v>300.85000000000002</v>
      </c>
      <c r="X62" s="153">
        <v>0</v>
      </c>
      <c r="Y62" s="153">
        <v>0</v>
      </c>
    </row>
    <row r="63" spans="1:25" ht="45" x14ac:dyDescent="0.25">
      <c r="A63" s="126" t="s">
        <v>1813</v>
      </c>
      <c r="B63" s="126" t="s">
        <v>1026</v>
      </c>
      <c r="C63" s="126" t="s">
        <v>1814</v>
      </c>
      <c r="D63" s="126">
        <v>714</v>
      </c>
      <c r="E63" s="126" t="s">
        <v>1815</v>
      </c>
      <c r="F63" s="126" t="s">
        <v>1816</v>
      </c>
      <c r="G63" s="126" t="s">
        <v>1817</v>
      </c>
      <c r="H63" s="152">
        <v>0</v>
      </c>
      <c r="I63" s="152">
        <v>0</v>
      </c>
      <c r="J63" s="152">
        <v>165.37</v>
      </c>
      <c r="K63" s="153">
        <v>0</v>
      </c>
      <c r="L63" s="153">
        <v>1750</v>
      </c>
      <c r="M63" s="152">
        <v>625.91</v>
      </c>
      <c r="N63" s="126">
        <v>2375.91</v>
      </c>
      <c r="O63" s="126">
        <v>2210.54</v>
      </c>
      <c r="P63" s="126" t="s">
        <v>1818</v>
      </c>
      <c r="Q63" s="126" t="s">
        <v>1819</v>
      </c>
      <c r="R63" s="126" t="s">
        <v>1706</v>
      </c>
      <c r="S63" s="126" t="s">
        <v>1503</v>
      </c>
      <c r="T63" s="126" t="s">
        <v>1945</v>
      </c>
      <c r="U63" s="127">
        <v>44860</v>
      </c>
      <c r="V63" s="126" t="s">
        <v>1820</v>
      </c>
      <c r="W63" s="153">
        <v>300.33</v>
      </c>
      <c r="X63" s="153">
        <v>0</v>
      </c>
      <c r="Y63" s="153">
        <v>0</v>
      </c>
    </row>
    <row r="64" spans="1:25" ht="45" x14ac:dyDescent="0.25">
      <c r="A64" s="126" t="s">
        <v>1813</v>
      </c>
      <c r="B64" s="126" t="s">
        <v>1026</v>
      </c>
      <c r="C64" s="126" t="s">
        <v>1821</v>
      </c>
      <c r="D64" s="126">
        <v>802</v>
      </c>
      <c r="E64" s="126" t="s">
        <v>1822</v>
      </c>
      <c r="F64" s="126" t="s">
        <v>1823</v>
      </c>
      <c r="G64" s="126" t="s">
        <v>1824</v>
      </c>
      <c r="H64" s="152">
        <v>0</v>
      </c>
      <c r="I64" s="152">
        <v>0</v>
      </c>
      <c r="J64" s="152">
        <v>165.37</v>
      </c>
      <c r="K64" s="153">
        <v>0</v>
      </c>
      <c r="L64" s="153">
        <v>1750</v>
      </c>
      <c r="M64" s="152">
        <v>454.44</v>
      </c>
      <c r="N64" s="126">
        <v>2204.44</v>
      </c>
      <c r="O64" s="126">
        <v>2039.07</v>
      </c>
      <c r="P64" s="126" t="s">
        <v>1426</v>
      </c>
      <c r="Q64" s="126" t="s">
        <v>1819</v>
      </c>
      <c r="R64" s="126" t="s">
        <v>1706</v>
      </c>
      <c r="S64" s="126" t="s">
        <v>1503</v>
      </c>
      <c r="T64" s="126" t="s">
        <v>1946</v>
      </c>
      <c r="U64" s="127">
        <v>44891</v>
      </c>
      <c r="V64" s="126" t="s">
        <v>1825</v>
      </c>
      <c r="W64" s="153">
        <v>300.20999999999998</v>
      </c>
      <c r="X64" s="153">
        <v>0</v>
      </c>
      <c r="Y64" s="153">
        <v>0</v>
      </c>
    </row>
    <row r="65" spans="1:25" ht="45" x14ac:dyDescent="0.25">
      <c r="A65" s="126" t="s">
        <v>1813</v>
      </c>
      <c r="B65" s="126" t="s">
        <v>1026</v>
      </c>
      <c r="C65" s="126" t="s">
        <v>1826</v>
      </c>
      <c r="D65" s="126">
        <v>884</v>
      </c>
      <c r="E65" s="126" t="s">
        <v>1827</v>
      </c>
      <c r="F65" s="126" t="s">
        <v>1828</v>
      </c>
      <c r="G65" s="126" t="s">
        <v>1829</v>
      </c>
      <c r="H65" s="152">
        <v>0</v>
      </c>
      <c r="I65" s="152">
        <v>0</v>
      </c>
      <c r="J65" s="152">
        <v>165.37</v>
      </c>
      <c r="K65" s="153">
        <v>0</v>
      </c>
      <c r="L65" s="153">
        <v>1750</v>
      </c>
      <c r="M65" s="152">
        <v>555.64</v>
      </c>
      <c r="N65" s="126">
        <v>2305.64</v>
      </c>
      <c r="O65" s="126">
        <v>2140.27</v>
      </c>
      <c r="P65" s="126" t="s">
        <v>1426</v>
      </c>
      <c r="Q65" s="126" t="s">
        <v>1819</v>
      </c>
      <c r="R65" s="126" t="s">
        <v>1706</v>
      </c>
      <c r="S65" s="126" t="s">
        <v>1503</v>
      </c>
      <c r="T65" s="126" t="s">
        <v>1947</v>
      </c>
      <c r="U65" s="127">
        <v>44902</v>
      </c>
      <c r="V65" s="126" t="s">
        <v>1830</v>
      </c>
      <c r="W65" s="153">
        <v>318.79000000000002</v>
      </c>
      <c r="X65" s="153">
        <v>82.62</v>
      </c>
      <c r="Y65" s="153">
        <v>0</v>
      </c>
    </row>
    <row r="66" spans="1:25" ht="60" x14ac:dyDescent="0.25">
      <c r="A66" s="126" t="s">
        <v>1813</v>
      </c>
      <c r="B66" s="126" t="s">
        <v>1026</v>
      </c>
      <c r="C66" s="126" t="s">
        <v>1831</v>
      </c>
      <c r="D66" s="126">
        <v>892</v>
      </c>
      <c r="E66" s="126" t="s">
        <v>1832</v>
      </c>
      <c r="F66" s="126" t="s">
        <v>1833</v>
      </c>
      <c r="G66" s="126" t="s">
        <v>1834</v>
      </c>
      <c r="H66" s="152">
        <v>0</v>
      </c>
      <c r="I66" s="152">
        <v>0</v>
      </c>
      <c r="J66" s="152">
        <v>165.37</v>
      </c>
      <c r="K66" s="153">
        <v>0</v>
      </c>
      <c r="L66" s="153">
        <v>1750</v>
      </c>
      <c r="M66" s="152">
        <v>2288.46</v>
      </c>
      <c r="N66" s="126">
        <v>4038.46</v>
      </c>
      <c r="O66" s="126">
        <v>3873.09</v>
      </c>
      <c r="P66" s="126" t="s">
        <v>1835</v>
      </c>
      <c r="Q66" s="126" t="s">
        <v>1819</v>
      </c>
      <c r="R66" s="126" t="s">
        <v>1706</v>
      </c>
      <c r="S66" s="126" t="s">
        <v>1503</v>
      </c>
      <c r="T66" s="126" t="s">
        <v>1946</v>
      </c>
      <c r="U66" s="127">
        <v>44891</v>
      </c>
      <c r="V66" s="126" t="s">
        <v>1836</v>
      </c>
      <c r="W66" s="153">
        <v>302.86</v>
      </c>
      <c r="X66" s="153">
        <v>0.01</v>
      </c>
      <c r="Y66" s="153">
        <v>0</v>
      </c>
    </row>
    <row r="67" spans="1:25" ht="60" x14ac:dyDescent="0.25">
      <c r="A67" s="126" t="s">
        <v>1813</v>
      </c>
      <c r="B67" s="126" t="s">
        <v>1026</v>
      </c>
      <c r="C67" s="126" t="s">
        <v>1837</v>
      </c>
      <c r="D67" s="126">
        <v>795</v>
      </c>
      <c r="E67" s="126" t="s">
        <v>1838</v>
      </c>
      <c r="F67" s="126" t="s">
        <v>1839</v>
      </c>
      <c r="G67" s="126" t="s">
        <v>1840</v>
      </c>
      <c r="H67" s="152">
        <v>0</v>
      </c>
      <c r="I67" s="152">
        <v>0</v>
      </c>
      <c r="J67" s="152">
        <v>165.37</v>
      </c>
      <c r="K67" s="153">
        <v>0</v>
      </c>
      <c r="L67" s="153">
        <v>1750</v>
      </c>
      <c r="M67" s="152">
        <v>659.89</v>
      </c>
      <c r="N67" s="126">
        <v>2409.89</v>
      </c>
      <c r="O67" s="126">
        <v>2244.52</v>
      </c>
      <c r="P67" s="126" t="s">
        <v>1426</v>
      </c>
      <c r="Q67" s="126" t="s">
        <v>1819</v>
      </c>
      <c r="R67" s="126" t="s">
        <v>1706</v>
      </c>
      <c r="S67" s="126" t="s">
        <v>1503</v>
      </c>
      <c r="T67" s="126" t="s">
        <v>1948</v>
      </c>
      <c r="U67" s="127">
        <v>44868</v>
      </c>
      <c r="V67" s="126" t="s">
        <v>1841</v>
      </c>
      <c r="W67" s="153">
        <v>306.57</v>
      </c>
      <c r="X67" s="153">
        <v>29.07</v>
      </c>
      <c r="Y67" s="153">
        <v>0</v>
      </c>
    </row>
    <row r="68" spans="1:25" ht="105" x14ac:dyDescent="0.25">
      <c r="A68" s="126" t="s">
        <v>1813</v>
      </c>
      <c r="B68" s="126" t="s">
        <v>1026</v>
      </c>
      <c r="C68" s="126" t="s">
        <v>1842</v>
      </c>
      <c r="D68" s="126">
        <v>655</v>
      </c>
      <c r="E68" s="126" t="s">
        <v>1843</v>
      </c>
      <c r="F68" s="126" t="s">
        <v>1535</v>
      </c>
      <c r="G68" s="126" t="s">
        <v>1844</v>
      </c>
      <c r="H68" s="152">
        <v>0</v>
      </c>
      <c r="I68" s="152">
        <v>0</v>
      </c>
      <c r="J68" s="152">
        <v>165.37</v>
      </c>
      <c r="K68" s="153">
        <v>0</v>
      </c>
      <c r="L68" s="153">
        <v>1750</v>
      </c>
      <c r="M68" s="152">
        <v>1512.03</v>
      </c>
      <c r="N68" s="126">
        <v>3262.03</v>
      </c>
      <c r="O68" s="126">
        <v>3096.66</v>
      </c>
      <c r="P68" s="126" t="s">
        <v>1438</v>
      </c>
      <c r="Q68" s="126" t="s">
        <v>1845</v>
      </c>
      <c r="R68" s="126" t="s">
        <v>1787</v>
      </c>
      <c r="S68" s="126" t="s">
        <v>1503</v>
      </c>
      <c r="T68" s="126" t="s">
        <v>1949</v>
      </c>
      <c r="U68" s="127">
        <v>44852</v>
      </c>
      <c r="V68" s="126" t="s">
        <v>1846</v>
      </c>
      <c r="W68" s="153">
        <v>3000</v>
      </c>
      <c r="X68" s="153">
        <v>74.540000000000006</v>
      </c>
      <c r="Y68" s="153">
        <v>0</v>
      </c>
    </row>
    <row r="69" spans="1:25" ht="60" x14ac:dyDescent="0.25">
      <c r="A69" s="126" t="s">
        <v>1813</v>
      </c>
      <c r="B69" s="126" t="s">
        <v>1026</v>
      </c>
      <c r="C69" s="126" t="s">
        <v>1047</v>
      </c>
      <c r="D69" s="126">
        <v>976</v>
      </c>
      <c r="E69" s="126" t="s">
        <v>1847</v>
      </c>
      <c r="F69" s="126" t="s">
        <v>1535</v>
      </c>
      <c r="G69" s="126" t="s">
        <v>1848</v>
      </c>
      <c r="H69" s="152">
        <v>0</v>
      </c>
      <c r="I69" s="152">
        <v>0</v>
      </c>
      <c r="J69" s="152">
        <v>165.37</v>
      </c>
      <c r="K69" s="153">
        <v>0</v>
      </c>
      <c r="L69" s="153">
        <v>1750</v>
      </c>
      <c r="M69" s="152">
        <v>1234.6199999999999</v>
      </c>
      <c r="N69" s="126">
        <v>2984.62</v>
      </c>
      <c r="O69" s="126">
        <v>2819.25</v>
      </c>
      <c r="P69" s="126" t="s">
        <v>1438</v>
      </c>
      <c r="Q69" s="126" t="s">
        <v>1845</v>
      </c>
      <c r="R69" s="126" t="s">
        <v>1849</v>
      </c>
      <c r="S69" s="126" t="s">
        <v>1503</v>
      </c>
      <c r="T69" s="126" t="s">
        <v>1950</v>
      </c>
      <c r="U69" s="127">
        <v>44583</v>
      </c>
      <c r="V69" s="126" t="s">
        <v>1850</v>
      </c>
      <c r="W69" s="153">
        <v>413.66</v>
      </c>
      <c r="X69" s="153">
        <v>503.53</v>
      </c>
      <c r="Y69" s="153">
        <v>0</v>
      </c>
    </row>
    <row r="70" spans="1:25" ht="90" x14ac:dyDescent="0.25">
      <c r="A70" s="126" t="s">
        <v>1851</v>
      </c>
      <c r="B70" s="126" t="s">
        <v>1673</v>
      </c>
      <c r="C70" s="126" t="s">
        <v>1852</v>
      </c>
      <c r="D70" s="126">
        <v>182</v>
      </c>
      <c r="E70" s="126" t="s">
        <v>1853</v>
      </c>
      <c r="F70" s="126" t="s">
        <v>1535</v>
      </c>
      <c r="G70" s="126" t="s">
        <v>1854</v>
      </c>
      <c r="H70" s="152">
        <v>14968.8</v>
      </c>
      <c r="I70" s="152">
        <v>6289.38</v>
      </c>
      <c r="J70" s="152">
        <v>165.37</v>
      </c>
      <c r="K70" s="153">
        <v>21258.18</v>
      </c>
      <c r="L70" s="153">
        <v>1750</v>
      </c>
      <c r="M70" s="152">
        <v>6701.18</v>
      </c>
      <c r="N70" s="126">
        <v>29709.360000000001</v>
      </c>
      <c r="O70" s="126">
        <v>29543.99</v>
      </c>
      <c r="P70" s="126" t="s">
        <v>1426</v>
      </c>
      <c r="Q70" s="126" t="s">
        <v>1855</v>
      </c>
      <c r="R70" s="126" t="s">
        <v>1706</v>
      </c>
      <c r="S70" s="126" t="s">
        <v>1503</v>
      </c>
      <c r="T70" s="126" t="s">
        <v>1856</v>
      </c>
      <c r="U70" s="126" t="s">
        <v>1857</v>
      </c>
      <c r="V70" s="126" t="s">
        <v>1898</v>
      </c>
      <c r="W70" s="153">
        <v>2784.18</v>
      </c>
      <c r="X70" s="153">
        <v>213.5</v>
      </c>
      <c r="Y70" s="153">
        <v>3940.48</v>
      </c>
    </row>
    <row r="71" spans="1:25" ht="75" x14ac:dyDescent="0.25">
      <c r="A71" s="126" t="s">
        <v>1851</v>
      </c>
      <c r="B71" s="126" t="s">
        <v>1673</v>
      </c>
      <c r="C71" s="126" t="s">
        <v>1858</v>
      </c>
      <c r="D71" s="126">
        <v>1645</v>
      </c>
      <c r="E71" s="126" t="s">
        <v>1859</v>
      </c>
      <c r="F71" s="126" t="s">
        <v>1535</v>
      </c>
      <c r="G71" s="126" t="s">
        <v>1860</v>
      </c>
      <c r="H71" s="152">
        <v>3337.57</v>
      </c>
      <c r="I71" s="152">
        <v>1781.56</v>
      </c>
      <c r="J71" s="152">
        <v>165.37</v>
      </c>
      <c r="K71" s="153">
        <v>5119.13</v>
      </c>
      <c r="L71" s="153">
        <v>1750</v>
      </c>
      <c r="M71" s="152">
        <v>2814.12</v>
      </c>
      <c r="N71" s="126">
        <v>9683.25</v>
      </c>
      <c r="O71" s="126">
        <v>9517.8799999999992</v>
      </c>
      <c r="P71" s="126" t="s">
        <v>1426</v>
      </c>
      <c r="Q71" s="126" t="s">
        <v>1855</v>
      </c>
      <c r="R71" s="126" t="s">
        <v>1706</v>
      </c>
      <c r="S71" s="126" t="s">
        <v>1503</v>
      </c>
      <c r="T71" s="126" t="s">
        <v>1861</v>
      </c>
      <c r="U71" s="126" t="s">
        <v>1460</v>
      </c>
      <c r="V71" s="126" t="s">
        <v>1862</v>
      </c>
      <c r="W71" s="153">
        <v>2200.5100000000002</v>
      </c>
      <c r="X71" s="153">
        <v>314.64</v>
      </c>
      <c r="Y71" s="153">
        <v>0</v>
      </c>
    </row>
    <row r="72" spans="1:25" ht="90" x14ac:dyDescent="0.25">
      <c r="A72" s="126" t="s">
        <v>1851</v>
      </c>
      <c r="B72" s="126" t="s">
        <v>1673</v>
      </c>
      <c r="C72" s="126" t="s">
        <v>1863</v>
      </c>
      <c r="D72" s="126">
        <v>1676</v>
      </c>
      <c r="E72" s="126" t="s">
        <v>1864</v>
      </c>
      <c r="F72" s="126" t="s">
        <v>1865</v>
      </c>
      <c r="G72" s="126" t="s">
        <v>1865</v>
      </c>
      <c r="H72" s="152">
        <v>4717.72</v>
      </c>
      <c r="I72" s="152">
        <v>2518.37</v>
      </c>
      <c r="J72" s="152">
        <v>165.37</v>
      </c>
      <c r="K72" s="153">
        <v>7236.09</v>
      </c>
      <c r="L72" s="153">
        <v>1750</v>
      </c>
      <c r="M72" s="152">
        <v>3383.72</v>
      </c>
      <c r="N72" s="126">
        <v>12369.81</v>
      </c>
      <c r="O72" s="126">
        <v>12204.44</v>
      </c>
      <c r="P72" s="126" t="s">
        <v>1426</v>
      </c>
      <c r="Q72" s="126" t="s">
        <v>1855</v>
      </c>
      <c r="R72" s="126" t="s">
        <v>1706</v>
      </c>
      <c r="S72" s="126" t="s">
        <v>1503</v>
      </c>
      <c r="T72" s="126" t="s">
        <v>1866</v>
      </c>
      <c r="U72" s="126" t="s">
        <v>1765</v>
      </c>
      <c r="V72" s="126" t="s">
        <v>1867</v>
      </c>
      <c r="W72" s="153">
        <v>2572.41</v>
      </c>
      <c r="X72" s="153">
        <v>366.38</v>
      </c>
      <c r="Y72" s="153">
        <v>0</v>
      </c>
    </row>
    <row r="73" spans="1:25" ht="75" x14ac:dyDescent="0.25">
      <c r="A73" s="126" t="s">
        <v>1851</v>
      </c>
      <c r="B73" s="126" t="s">
        <v>1673</v>
      </c>
      <c r="C73" s="126" t="s">
        <v>1868</v>
      </c>
      <c r="D73" s="126">
        <v>1575</v>
      </c>
      <c r="E73" s="126" t="s">
        <v>1869</v>
      </c>
      <c r="F73" s="126" t="s">
        <v>1535</v>
      </c>
      <c r="G73" s="126" t="s">
        <v>1870</v>
      </c>
      <c r="H73" s="152">
        <v>1210.53</v>
      </c>
      <c r="I73" s="152">
        <v>586.22</v>
      </c>
      <c r="J73" s="152">
        <v>165.37</v>
      </c>
      <c r="K73" s="153">
        <v>1796.75</v>
      </c>
      <c r="L73" s="153">
        <v>1750</v>
      </c>
      <c r="M73" s="152">
        <v>1420.04</v>
      </c>
      <c r="N73" s="126">
        <v>4966.79</v>
      </c>
      <c r="O73" s="126">
        <v>4801.42</v>
      </c>
      <c r="P73" s="126" t="s">
        <v>1426</v>
      </c>
      <c r="Q73" s="126" t="s">
        <v>1855</v>
      </c>
      <c r="R73" s="126" t="s">
        <v>1706</v>
      </c>
      <c r="S73" s="126" t="s">
        <v>1503</v>
      </c>
      <c r="T73" s="126" t="s">
        <v>1871</v>
      </c>
      <c r="U73" s="126" t="s">
        <v>1743</v>
      </c>
      <c r="V73" s="126" t="s">
        <v>1872</v>
      </c>
      <c r="W73" s="153">
        <v>1089.6199999999999</v>
      </c>
      <c r="X73" s="153">
        <v>59.62</v>
      </c>
      <c r="Y73" s="153">
        <v>0</v>
      </c>
    </row>
    <row r="74" spans="1:25" ht="30" x14ac:dyDescent="0.25">
      <c r="A74" s="126" t="s">
        <v>1851</v>
      </c>
      <c r="B74" s="126" t="s">
        <v>1673</v>
      </c>
      <c r="C74" s="126" t="s">
        <v>1873</v>
      </c>
      <c r="D74" s="126">
        <v>1735</v>
      </c>
      <c r="E74" s="126" t="s">
        <v>1874</v>
      </c>
      <c r="F74" s="126" t="s">
        <v>1535</v>
      </c>
      <c r="G74" s="126" t="s">
        <v>1875</v>
      </c>
      <c r="H74" s="152">
        <v>0</v>
      </c>
      <c r="I74" s="152">
        <v>0</v>
      </c>
      <c r="J74" s="152">
        <v>165.37</v>
      </c>
      <c r="K74" s="153">
        <v>0</v>
      </c>
      <c r="L74" s="153">
        <v>1750</v>
      </c>
      <c r="M74" s="152">
        <v>192.79</v>
      </c>
      <c r="N74" s="126">
        <v>1942.79</v>
      </c>
      <c r="O74" s="126">
        <v>1777.42</v>
      </c>
      <c r="P74" s="126" t="s">
        <v>1426</v>
      </c>
      <c r="Q74" s="126" t="s">
        <v>1855</v>
      </c>
      <c r="R74" s="126" t="s">
        <v>1706</v>
      </c>
      <c r="S74" s="126" t="s">
        <v>1503</v>
      </c>
      <c r="T74" s="126" t="s">
        <v>1876</v>
      </c>
      <c r="U74" s="126" t="s">
        <v>1877</v>
      </c>
      <c r="V74" s="126" t="s">
        <v>1878</v>
      </c>
      <c r="W74" s="153">
        <v>0</v>
      </c>
      <c r="X74" s="153">
        <v>0</v>
      </c>
      <c r="Y74" s="153">
        <v>0</v>
      </c>
    </row>
    <row r="75" spans="1:25" ht="60" x14ac:dyDescent="0.25">
      <c r="A75" s="126" t="s">
        <v>1851</v>
      </c>
      <c r="B75" s="126" t="s">
        <v>1673</v>
      </c>
      <c r="C75" s="126" t="s">
        <v>1316</v>
      </c>
      <c r="D75" s="126">
        <v>4106</v>
      </c>
      <c r="E75" s="126" t="s">
        <v>1879</v>
      </c>
      <c r="F75" s="126" t="s">
        <v>1535</v>
      </c>
      <c r="G75" s="126" t="s">
        <v>1880</v>
      </c>
      <c r="H75" s="152">
        <v>0</v>
      </c>
      <c r="I75" s="152">
        <v>0</v>
      </c>
      <c r="J75" s="152">
        <v>165.38</v>
      </c>
      <c r="K75" s="153">
        <v>0</v>
      </c>
      <c r="L75" s="153">
        <v>1750</v>
      </c>
      <c r="M75" s="152">
        <v>489.34</v>
      </c>
      <c r="N75" s="126">
        <v>2239.34</v>
      </c>
      <c r="O75" s="126">
        <v>2073.96</v>
      </c>
      <c r="P75" s="126" t="s">
        <v>1438</v>
      </c>
      <c r="Q75" s="126" t="s">
        <v>1881</v>
      </c>
      <c r="R75" s="126" t="s">
        <v>1711</v>
      </c>
      <c r="S75" s="126" t="s">
        <v>1503</v>
      </c>
      <c r="T75" s="126" t="s">
        <v>1951</v>
      </c>
      <c r="U75" s="127">
        <v>44922</v>
      </c>
      <c r="V75" s="126" t="s">
        <v>1882</v>
      </c>
      <c r="W75" s="153">
        <v>0</v>
      </c>
      <c r="X75" s="153">
        <v>9.7000000000000003E-2</v>
      </c>
      <c r="Y75" s="153">
        <v>0</v>
      </c>
    </row>
    <row r="76" spans="1:25" ht="75" x14ac:dyDescent="0.25">
      <c r="A76" s="126" t="s">
        <v>1851</v>
      </c>
      <c r="B76" s="126" t="s">
        <v>1673</v>
      </c>
      <c r="C76" s="126" t="s">
        <v>1883</v>
      </c>
      <c r="D76" s="126">
        <v>2427</v>
      </c>
      <c r="E76" s="126" t="s">
        <v>1884</v>
      </c>
      <c r="F76" s="126" t="s">
        <v>1535</v>
      </c>
      <c r="G76" s="126" t="s">
        <v>1885</v>
      </c>
      <c r="H76" s="152">
        <v>18925.060000000001</v>
      </c>
      <c r="I76" s="152">
        <v>6007.96</v>
      </c>
      <c r="J76" s="152">
        <v>165.38</v>
      </c>
      <c r="K76" s="153">
        <v>24933.02</v>
      </c>
      <c r="L76" s="153">
        <v>1750</v>
      </c>
      <c r="M76" s="152">
        <v>2620.8200000000002</v>
      </c>
      <c r="N76" s="126">
        <v>29303.84</v>
      </c>
      <c r="O76" s="126">
        <v>29138.47</v>
      </c>
      <c r="P76" s="126" t="s">
        <v>1356</v>
      </c>
      <c r="Q76" s="126" t="s">
        <v>1886</v>
      </c>
      <c r="R76" s="126" t="s">
        <v>1887</v>
      </c>
      <c r="S76" s="126" t="s">
        <v>1503</v>
      </c>
      <c r="T76" s="126" t="s">
        <v>1952</v>
      </c>
      <c r="U76" s="127">
        <v>44622</v>
      </c>
      <c r="V76" s="126" t="s">
        <v>1888</v>
      </c>
      <c r="W76" s="153">
        <v>1744.15</v>
      </c>
      <c r="X76" s="153">
        <v>208.5</v>
      </c>
      <c r="Y76" s="153">
        <v>0</v>
      </c>
    </row>
    <row r="77" spans="1:25" ht="90" x14ac:dyDescent="0.25">
      <c r="A77" s="126" t="s">
        <v>1889</v>
      </c>
      <c r="B77" s="126" t="s">
        <v>1069</v>
      </c>
      <c r="C77" s="126" t="s">
        <v>1401</v>
      </c>
      <c r="D77" s="126">
        <v>137</v>
      </c>
      <c r="E77" s="126" t="s">
        <v>1890</v>
      </c>
      <c r="F77" s="126" t="s">
        <v>1535</v>
      </c>
      <c r="G77" s="126" t="s">
        <v>1891</v>
      </c>
      <c r="H77" s="152">
        <v>8698.5300000000007</v>
      </c>
      <c r="I77" s="152">
        <v>4923.72</v>
      </c>
      <c r="J77" s="152">
        <v>165.38</v>
      </c>
      <c r="K77" s="153">
        <v>13622.25</v>
      </c>
      <c r="L77" s="153">
        <v>1750</v>
      </c>
      <c r="M77" s="152">
        <v>2634.04</v>
      </c>
      <c r="N77" s="126">
        <v>18006.29</v>
      </c>
      <c r="O77" s="126">
        <v>15840.92</v>
      </c>
      <c r="P77" s="126" t="s">
        <v>1438</v>
      </c>
      <c r="Q77" s="126" t="s">
        <v>1892</v>
      </c>
      <c r="R77" s="126" t="s">
        <v>1711</v>
      </c>
      <c r="S77" s="126" t="s">
        <v>1503</v>
      </c>
      <c r="T77" s="126" t="s">
        <v>1953</v>
      </c>
      <c r="U77" s="127">
        <v>44572</v>
      </c>
      <c r="V77" s="126" t="s">
        <v>1893</v>
      </c>
      <c r="W77" s="153">
        <v>585</v>
      </c>
      <c r="X77" s="153">
        <v>0</v>
      </c>
      <c r="Y77" s="153">
        <v>0</v>
      </c>
    </row>
    <row r="78" spans="1:25" x14ac:dyDescent="0.25">
      <c r="A78" s="126"/>
      <c r="B78" s="126"/>
      <c r="C78" s="126"/>
      <c r="D78" s="126"/>
      <c r="E78" s="126"/>
      <c r="F78" s="126"/>
      <c r="G78" s="126"/>
      <c r="H78" s="152"/>
      <c r="I78" s="152"/>
      <c r="J78" s="152"/>
      <c r="K78" s="153"/>
      <c r="L78" s="153"/>
      <c r="M78" s="152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53"/>
      <c r="Y78" s="153"/>
    </row>
    <row r="79" spans="1:25" x14ac:dyDescent="0.25">
      <c r="A79" s="149" t="s">
        <v>1005</v>
      </c>
      <c r="B79" s="149">
        <v>77</v>
      </c>
      <c r="C79" s="151"/>
      <c r="D79" s="151"/>
      <c r="E79" s="151"/>
      <c r="F79" s="151"/>
      <c r="G79" s="151"/>
      <c r="H79" s="274"/>
      <c r="I79" s="274"/>
      <c r="J79" s="274"/>
      <c r="K79" s="154">
        <f>SUBTOTAL(9,K2:K78)</f>
        <v>436119.98</v>
      </c>
      <c r="L79" s="154">
        <f>SUM(L2:L78)</f>
        <v>73870</v>
      </c>
      <c r="M79" s="154">
        <f>SUM(M2:M77)</f>
        <v>245205.88000000003</v>
      </c>
      <c r="N79" s="151"/>
      <c r="O79" s="151"/>
      <c r="P79" s="151"/>
      <c r="Q79" s="151"/>
      <c r="R79" s="151"/>
      <c r="S79" s="151"/>
      <c r="T79" s="151"/>
      <c r="U79" s="151"/>
      <c r="V79" s="151"/>
      <c r="W79" s="154">
        <f>SUM(W2:W78)</f>
        <v>36239.520000000004</v>
      </c>
      <c r="X79" s="154">
        <f>SUM(X2:X78)</f>
        <v>17020.517000000003</v>
      </c>
      <c r="Y79" s="154">
        <f>SUM(Y2:Y78)</f>
        <v>32853.47</v>
      </c>
    </row>
  </sheetData>
  <autoFilter ref="A1:Y78" xr:uid="{31A8E030-DA09-4A80-A624-B195B8E1E11E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21906-F05E-43A2-9D23-0DFFF89ADD34}">
  <dimension ref="A1:V44"/>
  <sheetViews>
    <sheetView topLeftCell="A40" workbookViewId="0">
      <selection activeCell="I41" sqref="I41"/>
    </sheetView>
  </sheetViews>
  <sheetFormatPr defaultColWidth="34.42578125" defaultRowHeight="15" x14ac:dyDescent="0.25"/>
  <cols>
    <col min="1" max="1" width="33.140625" bestFit="1" customWidth="1"/>
    <col min="2" max="2" width="17.42578125" bestFit="1" customWidth="1"/>
    <col min="4" max="4" width="13.28515625" bestFit="1" customWidth="1"/>
    <col min="5" max="5" width="10.7109375" bestFit="1" customWidth="1"/>
    <col min="6" max="6" width="20.85546875" bestFit="1" customWidth="1"/>
    <col min="7" max="7" width="16.140625" style="41" bestFit="1" customWidth="1"/>
    <col min="8" max="8" width="5.7109375" style="41" bestFit="1" customWidth="1"/>
    <col min="9" max="9" width="14.42578125" style="130" bestFit="1" customWidth="1"/>
    <col min="10" max="10" width="42.7109375" bestFit="1" customWidth="1"/>
    <col min="11" max="11" width="68.5703125" customWidth="1"/>
    <col min="12" max="12" width="10.7109375" bestFit="1" customWidth="1"/>
    <col min="13" max="13" width="19.28515625" bestFit="1" customWidth="1"/>
    <col min="14" max="14" width="10.85546875" bestFit="1" customWidth="1"/>
    <col min="15" max="15" width="12.5703125" customWidth="1"/>
    <col min="16" max="16" width="7" bestFit="1" customWidth="1"/>
  </cols>
  <sheetData>
    <row r="1" spans="1:16" ht="30" x14ac:dyDescent="0.25">
      <c r="A1" s="149" t="s">
        <v>1007</v>
      </c>
      <c r="B1" s="149" t="s">
        <v>996</v>
      </c>
      <c r="C1" s="149" t="s">
        <v>1284</v>
      </c>
      <c r="D1" s="149" t="s">
        <v>1285</v>
      </c>
      <c r="E1" s="149" t="s">
        <v>1286</v>
      </c>
      <c r="F1" s="149" t="s">
        <v>1287</v>
      </c>
      <c r="G1" s="273" t="s">
        <v>1288</v>
      </c>
      <c r="H1" s="273" t="s">
        <v>999</v>
      </c>
      <c r="I1" s="154" t="s">
        <v>1289</v>
      </c>
      <c r="J1" s="149" t="s">
        <v>1290</v>
      </c>
      <c r="K1" s="149" t="s">
        <v>1291</v>
      </c>
      <c r="L1" s="149" t="s">
        <v>1292</v>
      </c>
      <c r="M1" s="149" t="s">
        <v>1293</v>
      </c>
      <c r="N1" s="149" t="s">
        <v>1294</v>
      </c>
      <c r="O1" s="149" t="s">
        <v>1295</v>
      </c>
      <c r="P1" s="149" t="s">
        <v>1296</v>
      </c>
    </row>
    <row r="2" spans="1:16" x14ac:dyDescent="0.25">
      <c r="A2" s="126" t="s">
        <v>1041</v>
      </c>
      <c r="B2" s="126" t="s">
        <v>1465</v>
      </c>
      <c r="C2" s="126" t="s">
        <v>1297</v>
      </c>
      <c r="D2" s="126" t="s">
        <v>1020</v>
      </c>
      <c r="E2" s="127">
        <v>44803</v>
      </c>
      <c r="F2" s="126" t="s">
        <v>1299</v>
      </c>
      <c r="G2" s="152">
        <v>1990</v>
      </c>
      <c r="H2" s="152">
        <v>5.3</v>
      </c>
      <c r="I2" s="153">
        <f>G2*H2</f>
        <v>10547</v>
      </c>
      <c r="J2" s="126" t="s">
        <v>1300</v>
      </c>
      <c r="K2" s="126" t="s">
        <v>1301</v>
      </c>
      <c r="L2" s="127">
        <v>44809</v>
      </c>
      <c r="M2" s="127">
        <v>44815</v>
      </c>
      <c r="N2" s="127">
        <v>44815</v>
      </c>
      <c r="O2" s="126">
        <v>0</v>
      </c>
      <c r="P2" s="150" t="s">
        <v>1304</v>
      </c>
    </row>
    <row r="3" spans="1:16" x14ac:dyDescent="0.25">
      <c r="A3" s="126" t="s">
        <v>1316</v>
      </c>
      <c r="B3" s="126" t="s">
        <v>1466</v>
      </c>
      <c r="C3" s="126" t="s">
        <v>1317</v>
      </c>
      <c r="D3" s="126" t="s">
        <v>1020</v>
      </c>
      <c r="E3" s="127">
        <v>44551</v>
      </c>
      <c r="F3" s="126" t="s">
        <v>1299</v>
      </c>
      <c r="G3" s="152">
        <v>318.20999999999998</v>
      </c>
      <c r="H3" s="152">
        <v>5.3</v>
      </c>
      <c r="I3" s="153">
        <f t="shared" ref="I3:I40" si="0">G3*H3</f>
        <v>1686.5129999999999</v>
      </c>
      <c r="J3" s="126" t="s">
        <v>1318</v>
      </c>
      <c r="K3" s="126" t="s">
        <v>1319</v>
      </c>
      <c r="L3" s="127">
        <v>44514</v>
      </c>
      <c r="M3" s="127">
        <v>44514</v>
      </c>
      <c r="N3" s="127">
        <v>44565</v>
      </c>
      <c r="O3" s="126">
        <v>51</v>
      </c>
      <c r="P3" s="150" t="s">
        <v>1304</v>
      </c>
    </row>
    <row r="4" spans="1:16" ht="30" x14ac:dyDescent="0.25">
      <c r="A4" s="126" t="s">
        <v>1061</v>
      </c>
      <c r="B4" s="126" t="s">
        <v>1466</v>
      </c>
      <c r="C4" s="126" t="s">
        <v>1320</v>
      </c>
      <c r="D4" s="126" t="s">
        <v>1020</v>
      </c>
      <c r="E4" s="127">
        <v>44784</v>
      </c>
      <c r="F4" s="126" t="s">
        <v>1299</v>
      </c>
      <c r="G4" s="152">
        <v>595.75</v>
      </c>
      <c r="H4" s="152">
        <v>5.3</v>
      </c>
      <c r="I4" s="153">
        <f t="shared" si="0"/>
        <v>3157.4749999999999</v>
      </c>
      <c r="J4" s="126" t="s">
        <v>1300</v>
      </c>
      <c r="K4" s="126" t="s">
        <v>1464</v>
      </c>
      <c r="L4" s="127">
        <v>44796</v>
      </c>
      <c r="M4" s="127">
        <v>44809</v>
      </c>
      <c r="N4" s="127">
        <v>44812</v>
      </c>
      <c r="O4" s="126">
        <v>3</v>
      </c>
      <c r="P4" s="150" t="s">
        <v>1304</v>
      </c>
    </row>
    <row r="5" spans="1:16" x14ac:dyDescent="0.25">
      <c r="A5" s="126" t="s">
        <v>1057</v>
      </c>
      <c r="B5" s="126" t="s">
        <v>1468</v>
      </c>
      <c r="C5" s="126" t="s">
        <v>1328</v>
      </c>
      <c r="D5" s="126" t="s">
        <v>1020</v>
      </c>
      <c r="E5" s="127">
        <v>44837</v>
      </c>
      <c r="F5" s="126" t="s">
        <v>1299</v>
      </c>
      <c r="G5" s="152">
        <v>12217.54</v>
      </c>
      <c r="H5" s="152">
        <v>5.3</v>
      </c>
      <c r="I5" s="153">
        <f t="shared" si="0"/>
        <v>64752.962</v>
      </c>
      <c r="J5" s="126" t="s">
        <v>1300</v>
      </c>
      <c r="K5" s="126">
        <v>84171020</v>
      </c>
      <c r="L5" s="126" t="s">
        <v>1330</v>
      </c>
      <c r="M5" s="127">
        <v>44774</v>
      </c>
      <c r="N5" s="127">
        <v>44841</v>
      </c>
      <c r="O5" s="126">
        <v>67</v>
      </c>
      <c r="P5" s="150" t="s">
        <v>1304</v>
      </c>
    </row>
    <row r="6" spans="1:16" x14ac:dyDescent="0.25">
      <c r="A6" s="126" t="s">
        <v>1043</v>
      </c>
      <c r="B6" s="126" t="s">
        <v>1465</v>
      </c>
      <c r="C6" s="126" t="s">
        <v>1297</v>
      </c>
      <c r="D6" s="126" t="s">
        <v>1020</v>
      </c>
      <c r="E6" s="127">
        <v>44830</v>
      </c>
      <c r="F6" s="126" t="s">
        <v>1299</v>
      </c>
      <c r="G6" s="152">
        <v>12387.15</v>
      </c>
      <c r="H6" s="152">
        <v>5.3</v>
      </c>
      <c r="I6" s="153">
        <f t="shared" si="0"/>
        <v>65651.89499999999</v>
      </c>
      <c r="J6" s="126" t="s">
        <v>1334</v>
      </c>
      <c r="K6" s="126" t="s">
        <v>1335</v>
      </c>
      <c r="L6" s="127">
        <v>44838</v>
      </c>
      <c r="M6" s="127">
        <v>44842</v>
      </c>
      <c r="N6" s="127">
        <v>44845</v>
      </c>
      <c r="O6" s="126">
        <v>3</v>
      </c>
      <c r="P6" s="150" t="s">
        <v>1304</v>
      </c>
    </row>
    <row r="7" spans="1:16" x14ac:dyDescent="0.25">
      <c r="A7" s="126" t="s">
        <v>1044</v>
      </c>
      <c r="B7" s="126" t="s">
        <v>1465</v>
      </c>
      <c r="C7" s="126" t="s">
        <v>1297</v>
      </c>
      <c r="D7" s="126" t="s">
        <v>1020</v>
      </c>
      <c r="E7" s="127">
        <v>44830</v>
      </c>
      <c r="F7" s="126" t="s">
        <v>1299</v>
      </c>
      <c r="G7" s="152">
        <v>2318.4</v>
      </c>
      <c r="H7" s="152">
        <v>5.3</v>
      </c>
      <c r="I7" s="153">
        <f t="shared" si="0"/>
        <v>12287.52</v>
      </c>
      <c r="J7" s="126" t="s">
        <v>1300</v>
      </c>
      <c r="K7" s="126" t="s">
        <v>1337</v>
      </c>
      <c r="L7" s="127">
        <v>44873</v>
      </c>
      <c r="M7" s="127">
        <v>44878</v>
      </c>
      <c r="N7" s="127">
        <v>44881</v>
      </c>
      <c r="O7" s="126">
        <v>3</v>
      </c>
      <c r="P7" s="150" t="s">
        <v>1304</v>
      </c>
    </row>
    <row r="8" spans="1:16" x14ac:dyDescent="0.25">
      <c r="A8" s="126" t="s">
        <v>1046</v>
      </c>
      <c r="B8" s="126" t="s">
        <v>1465</v>
      </c>
      <c r="C8" s="126" t="s">
        <v>1297</v>
      </c>
      <c r="D8" s="126" t="s">
        <v>1020</v>
      </c>
      <c r="E8" s="127">
        <v>44875</v>
      </c>
      <c r="F8" s="126" t="s">
        <v>1299</v>
      </c>
      <c r="G8" s="152">
        <v>3347.88</v>
      </c>
      <c r="H8" s="152">
        <v>5.3</v>
      </c>
      <c r="I8" s="153">
        <f t="shared" si="0"/>
        <v>17743.763999999999</v>
      </c>
      <c r="J8" s="126" t="s">
        <v>1338</v>
      </c>
      <c r="K8" s="126" t="s">
        <v>1339</v>
      </c>
      <c r="L8" s="127">
        <v>44910</v>
      </c>
      <c r="M8" s="127">
        <v>44916</v>
      </c>
      <c r="N8" s="127">
        <v>44917</v>
      </c>
      <c r="O8" s="126">
        <v>1</v>
      </c>
      <c r="P8" s="150" t="s">
        <v>1304</v>
      </c>
    </row>
    <row r="9" spans="1:16" x14ac:dyDescent="0.25">
      <c r="A9" s="126" t="s">
        <v>1045</v>
      </c>
      <c r="B9" s="126" t="s">
        <v>1465</v>
      </c>
      <c r="C9" s="126" t="s">
        <v>1297</v>
      </c>
      <c r="D9" s="126" t="s">
        <v>1020</v>
      </c>
      <c r="E9" s="127">
        <v>44860</v>
      </c>
      <c r="F9" s="126" t="s">
        <v>1299</v>
      </c>
      <c r="G9" s="152">
        <v>4100</v>
      </c>
      <c r="H9" s="152">
        <v>5.3</v>
      </c>
      <c r="I9" s="153">
        <f t="shared" si="0"/>
        <v>21730</v>
      </c>
      <c r="J9" s="126" t="s">
        <v>1341</v>
      </c>
      <c r="K9" s="126" t="s">
        <v>1301</v>
      </c>
      <c r="L9" s="127">
        <v>44875</v>
      </c>
      <c r="M9" s="127">
        <v>44882</v>
      </c>
      <c r="N9" s="127">
        <v>44883</v>
      </c>
      <c r="O9" s="126">
        <v>1</v>
      </c>
      <c r="P9" s="150" t="s">
        <v>1304</v>
      </c>
    </row>
    <row r="10" spans="1:16" ht="30" x14ac:dyDescent="0.25">
      <c r="A10" s="126" t="s">
        <v>1047</v>
      </c>
      <c r="B10" s="126" t="s">
        <v>1465</v>
      </c>
      <c r="C10" s="126" t="s">
        <v>1297</v>
      </c>
      <c r="D10" s="126" t="s">
        <v>1020</v>
      </c>
      <c r="E10" s="127">
        <v>44566</v>
      </c>
      <c r="F10" s="126" t="s">
        <v>1299</v>
      </c>
      <c r="G10" s="152">
        <v>132235</v>
      </c>
      <c r="H10" s="152">
        <v>5.3</v>
      </c>
      <c r="I10" s="153">
        <f t="shared" si="0"/>
        <v>700845.5</v>
      </c>
      <c r="J10" s="126" t="s">
        <v>1342</v>
      </c>
      <c r="K10" s="126" t="s">
        <v>1343</v>
      </c>
      <c r="L10" s="127">
        <v>44574</v>
      </c>
      <c r="M10" s="127">
        <v>44583</v>
      </c>
      <c r="N10" s="127">
        <v>44586</v>
      </c>
      <c r="O10" s="126">
        <v>3</v>
      </c>
      <c r="P10" s="150" t="s">
        <v>1304</v>
      </c>
    </row>
    <row r="11" spans="1:16" ht="30" x14ac:dyDescent="0.25">
      <c r="A11" s="126" t="s">
        <v>1025</v>
      </c>
      <c r="B11" s="126" t="s">
        <v>1465</v>
      </c>
      <c r="C11" s="126" t="s">
        <v>1297</v>
      </c>
      <c r="D11" s="126" t="s">
        <v>1020</v>
      </c>
      <c r="E11" s="127">
        <v>44599</v>
      </c>
      <c r="F11" s="126" t="s">
        <v>1299</v>
      </c>
      <c r="G11" s="152">
        <v>22068.13</v>
      </c>
      <c r="H11" s="152">
        <v>5.3</v>
      </c>
      <c r="I11" s="153">
        <f t="shared" si="0"/>
        <v>116961.08900000001</v>
      </c>
      <c r="J11" s="126" t="s">
        <v>1344</v>
      </c>
      <c r="K11" s="126" t="s">
        <v>1345</v>
      </c>
      <c r="L11" s="127">
        <v>44697</v>
      </c>
      <c r="M11" s="127">
        <v>44700</v>
      </c>
      <c r="N11" s="127">
        <v>44701</v>
      </c>
      <c r="O11" s="126">
        <v>1</v>
      </c>
      <c r="P11" s="150" t="s">
        <v>1304</v>
      </c>
    </row>
    <row r="12" spans="1:16" ht="30" x14ac:dyDescent="0.25">
      <c r="A12" s="126" t="s">
        <v>1027</v>
      </c>
      <c r="B12" s="126" t="s">
        <v>1465</v>
      </c>
      <c r="C12" s="126" t="s">
        <v>1297</v>
      </c>
      <c r="D12" s="126" t="s">
        <v>1020</v>
      </c>
      <c r="E12" s="127">
        <v>44599</v>
      </c>
      <c r="F12" s="126" t="s">
        <v>1299</v>
      </c>
      <c r="G12" s="152">
        <v>249631.8</v>
      </c>
      <c r="H12" s="152">
        <v>5.3</v>
      </c>
      <c r="I12" s="153">
        <f t="shared" si="0"/>
        <v>1323048.5399999998</v>
      </c>
      <c r="J12" s="126" t="s">
        <v>1346</v>
      </c>
      <c r="K12" s="126" t="s">
        <v>1335</v>
      </c>
      <c r="L12" s="127">
        <v>44715</v>
      </c>
      <c r="M12" s="127">
        <v>44732</v>
      </c>
      <c r="N12" s="127">
        <v>44733</v>
      </c>
      <c r="O12" s="126">
        <v>1</v>
      </c>
      <c r="P12" s="150" t="s">
        <v>1304</v>
      </c>
    </row>
    <row r="13" spans="1:16" ht="30" x14ac:dyDescent="0.25">
      <c r="A13" s="126" t="s">
        <v>1028</v>
      </c>
      <c r="B13" s="126" t="s">
        <v>1465</v>
      </c>
      <c r="C13" s="126" t="s">
        <v>1297</v>
      </c>
      <c r="D13" s="126" t="s">
        <v>1020</v>
      </c>
      <c r="E13" s="127">
        <v>44608</v>
      </c>
      <c r="F13" s="126" t="s">
        <v>1299</v>
      </c>
      <c r="G13" s="152">
        <v>4042</v>
      </c>
      <c r="H13" s="152">
        <v>5.3</v>
      </c>
      <c r="I13" s="153">
        <f t="shared" si="0"/>
        <v>21422.6</v>
      </c>
      <c r="J13" s="126" t="s">
        <v>1347</v>
      </c>
      <c r="K13" s="126" t="s">
        <v>1348</v>
      </c>
      <c r="L13" s="127">
        <v>44669</v>
      </c>
      <c r="M13" s="127">
        <v>44678</v>
      </c>
      <c r="N13" s="127">
        <v>44678</v>
      </c>
      <c r="O13" s="126">
        <v>0</v>
      </c>
      <c r="P13" s="150" t="s">
        <v>1304</v>
      </c>
    </row>
    <row r="14" spans="1:16" ht="30" x14ac:dyDescent="0.25">
      <c r="A14" s="126" t="s">
        <v>1029</v>
      </c>
      <c r="B14" s="126" t="s">
        <v>1465</v>
      </c>
      <c r="C14" s="126" t="s">
        <v>1297</v>
      </c>
      <c r="D14" s="126" t="s">
        <v>1020</v>
      </c>
      <c r="E14" s="127">
        <v>44631</v>
      </c>
      <c r="F14" s="126" t="s">
        <v>1299</v>
      </c>
      <c r="G14" s="152">
        <v>15429.79</v>
      </c>
      <c r="H14" s="152">
        <v>5.3</v>
      </c>
      <c r="I14" s="153">
        <f t="shared" si="0"/>
        <v>81777.887000000002</v>
      </c>
      <c r="J14" s="126" t="s">
        <v>1350</v>
      </c>
      <c r="K14" s="126" t="s">
        <v>1351</v>
      </c>
      <c r="L14" s="127">
        <v>44669</v>
      </c>
      <c r="M14" s="127">
        <v>44687</v>
      </c>
      <c r="N14" s="127">
        <v>44690</v>
      </c>
      <c r="O14" s="126">
        <v>3</v>
      </c>
      <c r="P14" s="150" t="s">
        <v>1304</v>
      </c>
    </row>
    <row r="15" spans="1:16" ht="30" x14ac:dyDescent="0.25">
      <c r="A15" s="126" t="s">
        <v>1030</v>
      </c>
      <c r="B15" s="126" t="s">
        <v>1465</v>
      </c>
      <c r="C15" s="126" t="s">
        <v>1297</v>
      </c>
      <c r="D15" s="126" t="s">
        <v>1020</v>
      </c>
      <c r="E15" s="127">
        <v>44631</v>
      </c>
      <c r="F15" s="126" t="s">
        <v>1299</v>
      </c>
      <c r="G15" s="152">
        <v>9589.08</v>
      </c>
      <c r="H15" s="152">
        <v>5.3</v>
      </c>
      <c r="I15" s="153">
        <f t="shared" si="0"/>
        <v>50822.123999999996</v>
      </c>
      <c r="J15" s="126" t="s">
        <v>1353</v>
      </c>
      <c r="K15" s="126" t="s">
        <v>1354</v>
      </c>
      <c r="L15" s="127">
        <v>44740</v>
      </c>
      <c r="M15" s="127">
        <v>44743</v>
      </c>
      <c r="N15" s="127">
        <v>44746</v>
      </c>
      <c r="O15" s="126">
        <v>3</v>
      </c>
      <c r="P15" s="150" t="s">
        <v>1304</v>
      </c>
    </row>
    <row r="16" spans="1:16" ht="30" x14ac:dyDescent="0.25">
      <c r="A16" s="126" t="s">
        <v>1031</v>
      </c>
      <c r="B16" s="126" t="s">
        <v>1465</v>
      </c>
      <c r="C16" s="126" t="s">
        <v>1355</v>
      </c>
      <c r="D16" s="126" t="s">
        <v>1020</v>
      </c>
      <c r="E16" s="127">
        <v>44649</v>
      </c>
      <c r="F16" s="126" t="s">
        <v>1299</v>
      </c>
      <c r="G16" s="152">
        <v>2280</v>
      </c>
      <c r="H16" s="152">
        <v>5.3</v>
      </c>
      <c r="I16" s="153">
        <f t="shared" si="0"/>
        <v>12084</v>
      </c>
      <c r="J16" s="126" t="s">
        <v>1357</v>
      </c>
      <c r="K16" s="126" t="s">
        <v>1358</v>
      </c>
      <c r="L16" s="127">
        <v>44651</v>
      </c>
      <c r="M16" s="127">
        <v>44662</v>
      </c>
      <c r="N16" s="127">
        <v>44663</v>
      </c>
      <c r="O16" s="126">
        <v>1</v>
      </c>
      <c r="P16" s="150" t="s">
        <v>1304</v>
      </c>
    </row>
    <row r="17" spans="1:16" ht="45" x14ac:dyDescent="0.25">
      <c r="A17" s="126" t="s">
        <v>1032</v>
      </c>
      <c r="B17" s="126" t="s">
        <v>1465</v>
      </c>
      <c r="C17" s="126" t="s">
        <v>1355</v>
      </c>
      <c r="D17" s="126" t="s">
        <v>1020</v>
      </c>
      <c r="E17" s="127">
        <v>44645</v>
      </c>
      <c r="F17" s="126" t="s">
        <v>1299</v>
      </c>
      <c r="G17" s="152">
        <v>7415.68</v>
      </c>
      <c r="H17" s="152">
        <v>5.3</v>
      </c>
      <c r="I17" s="153">
        <f t="shared" si="0"/>
        <v>39303.103999999999</v>
      </c>
      <c r="J17" s="126" t="s">
        <v>1360</v>
      </c>
      <c r="K17" s="126" t="s">
        <v>1361</v>
      </c>
      <c r="L17" s="127">
        <v>44658</v>
      </c>
      <c r="M17" s="127">
        <v>44706</v>
      </c>
      <c r="N17" s="127">
        <v>44708</v>
      </c>
      <c r="O17" s="126">
        <v>2</v>
      </c>
      <c r="P17" s="150" t="s">
        <v>1304</v>
      </c>
    </row>
    <row r="18" spans="1:16" x14ac:dyDescent="0.25">
      <c r="A18" s="126" t="s">
        <v>1033</v>
      </c>
      <c r="B18" s="126" t="s">
        <v>1465</v>
      </c>
      <c r="C18" s="126" t="s">
        <v>1297</v>
      </c>
      <c r="D18" s="126" t="s">
        <v>1020</v>
      </c>
      <c r="E18" s="127">
        <v>44699</v>
      </c>
      <c r="F18" s="126" t="s">
        <v>1299</v>
      </c>
      <c r="G18" s="152">
        <v>2010</v>
      </c>
      <c r="H18" s="152">
        <v>5.3</v>
      </c>
      <c r="I18" s="153">
        <f t="shared" si="0"/>
        <v>10653</v>
      </c>
      <c r="J18" s="126" t="s">
        <v>1362</v>
      </c>
      <c r="K18" s="126" t="s">
        <v>1363</v>
      </c>
      <c r="L18" s="127">
        <v>44706</v>
      </c>
      <c r="M18" s="127">
        <v>44710</v>
      </c>
      <c r="N18" s="127">
        <v>44711</v>
      </c>
      <c r="O18" s="126">
        <v>1</v>
      </c>
      <c r="P18" s="150" t="s">
        <v>1304</v>
      </c>
    </row>
    <row r="19" spans="1:16" ht="30" x14ac:dyDescent="0.25">
      <c r="A19" s="126" t="s">
        <v>1034</v>
      </c>
      <c r="B19" s="126" t="s">
        <v>1465</v>
      </c>
      <c r="C19" s="126" t="s">
        <v>1364</v>
      </c>
      <c r="D19" s="126" t="s">
        <v>1020</v>
      </c>
      <c r="E19" s="127">
        <v>44719</v>
      </c>
      <c r="F19" s="126" t="s">
        <v>1299</v>
      </c>
      <c r="G19" s="152">
        <v>603.5</v>
      </c>
      <c r="H19" s="152">
        <v>5.3</v>
      </c>
      <c r="I19" s="153">
        <f t="shared" si="0"/>
        <v>3198.5499999999997</v>
      </c>
      <c r="J19" s="126" t="s">
        <v>1365</v>
      </c>
      <c r="K19" s="126" t="s">
        <v>1366</v>
      </c>
      <c r="L19" s="127">
        <v>44809</v>
      </c>
      <c r="M19" s="127">
        <v>44819</v>
      </c>
      <c r="N19" s="127">
        <v>44820</v>
      </c>
      <c r="O19" s="126">
        <v>1</v>
      </c>
      <c r="P19" s="150" t="s">
        <v>1304</v>
      </c>
    </row>
    <row r="20" spans="1:16" x14ac:dyDescent="0.25">
      <c r="A20" s="126" t="s">
        <v>1035</v>
      </c>
      <c r="B20" s="126" t="s">
        <v>1465</v>
      </c>
      <c r="C20" s="126" t="s">
        <v>1297</v>
      </c>
      <c r="D20" s="126" t="s">
        <v>1020</v>
      </c>
      <c r="E20" s="127">
        <v>44719</v>
      </c>
      <c r="F20" s="126" t="s">
        <v>1299</v>
      </c>
      <c r="G20" s="152">
        <v>2195.04</v>
      </c>
      <c r="H20" s="152">
        <v>5.3</v>
      </c>
      <c r="I20" s="153">
        <f t="shared" si="0"/>
        <v>11633.712</v>
      </c>
      <c r="J20" s="126" t="s">
        <v>1367</v>
      </c>
      <c r="K20" s="126" t="s">
        <v>1368</v>
      </c>
      <c r="L20" s="127">
        <v>44727</v>
      </c>
      <c r="M20" s="127">
        <v>44732</v>
      </c>
      <c r="N20" s="127">
        <v>44732</v>
      </c>
      <c r="O20" s="126">
        <v>0</v>
      </c>
      <c r="P20" s="150" t="s">
        <v>1304</v>
      </c>
    </row>
    <row r="21" spans="1:16" x14ac:dyDescent="0.25">
      <c r="A21" s="126" t="s">
        <v>1036</v>
      </c>
      <c r="B21" s="126" t="s">
        <v>1465</v>
      </c>
      <c r="C21" s="126" t="s">
        <v>1297</v>
      </c>
      <c r="D21" s="126" t="s">
        <v>1020</v>
      </c>
      <c r="E21" s="127">
        <v>44741</v>
      </c>
      <c r="F21" s="126" t="s">
        <v>1299</v>
      </c>
      <c r="G21" s="152">
        <v>18737.04</v>
      </c>
      <c r="H21" s="152">
        <v>5.3</v>
      </c>
      <c r="I21" s="153">
        <f t="shared" si="0"/>
        <v>99306.312000000005</v>
      </c>
      <c r="J21" s="126" t="s">
        <v>1369</v>
      </c>
      <c r="K21" s="126" t="s">
        <v>1343</v>
      </c>
      <c r="L21" s="127">
        <v>44748</v>
      </c>
      <c r="M21" s="127">
        <v>44752</v>
      </c>
      <c r="N21" s="127">
        <v>44754</v>
      </c>
      <c r="O21" s="126">
        <v>2</v>
      </c>
      <c r="P21" s="150" t="s">
        <v>1304</v>
      </c>
    </row>
    <row r="22" spans="1:16" ht="30" x14ac:dyDescent="0.25">
      <c r="A22" s="126" t="s">
        <v>1037</v>
      </c>
      <c r="B22" s="126" t="s">
        <v>1465</v>
      </c>
      <c r="C22" s="126" t="s">
        <v>1297</v>
      </c>
      <c r="D22" s="126" t="s">
        <v>1020</v>
      </c>
      <c r="E22" s="127">
        <v>44726</v>
      </c>
      <c r="F22" s="126" t="s">
        <v>1299</v>
      </c>
      <c r="G22" s="152">
        <v>20754.2</v>
      </c>
      <c r="H22" s="152">
        <v>5.3</v>
      </c>
      <c r="I22" s="153">
        <f t="shared" si="0"/>
        <v>109997.26</v>
      </c>
      <c r="J22" s="126" t="s">
        <v>1370</v>
      </c>
      <c r="K22" s="126" t="s">
        <v>1343</v>
      </c>
      <c r="L22" s="127">
        <v>44775</v>
      </c>
      <c r="M22" s="127">
        <v>44781</v>
      </c>
      <c r="N22" s="127">
        <v>44782</v>
      </c>
      <c r="O22" s="126">
        <v>1</v>
      </c>
      <c r="P22" s="150" t="s">
        <v>1304</v>
      </c>
    </row>
    <row r="23" spans="1:16" x14ac:dyDescent="0.25">
      <c r="A23" s="126" t="s">
        <v>1038</v>
      </c>
      <c r="B23" s="126" t="s">
        <v>1465</v>
      </c>
      <c r="C23" s="126" t="s">
        <v>1297</v>
      </c>
      <c r="D23" s="126" t="s">
        <v>1020</v>
      </c>
      <c r="E23" s="127">
        <v>44754</v>
      </c>
      <c r="F23" s="126" t="s">
        <v>1299</v>
      </c>
      <c r="G23" s="152">
        <v>1435</v>
      </c>
      <c r="H23" s="152">
        <v>5.3</v>
      </c>
      <c r="I23" s="153">
        <f t="shared" si="0"/>
        <v>7605.5</v>
      </c>
      <c r="J23" s="126" t="s">
        <v>1300</v>
      </c>
      <c r="K23" s="126" t="s">
        <v>1301</v>
      </c>
      <c r="L23" s="127">
        <v>44767</v>
      </c>
      <c r="M23" s="127">
        <v>44777</v>
      </c>
      <c r="N23" s="127">
        <v>44778</v>
      </c>
      <c r="O23" s="126">
        <v>1</v>
      </c>
      <c r="P23" s="150" t="s">
        <v>1304</v>
      </c>
    </row>
    <row r="24" spans="1:16" x14ac:dyDescent="0.25">
      <c r="A24" s="126" t="s">
        <v>1039</v>
      </c>
      <c r="B24" s="126" t="s">
        <v>1465</v>
      </c>
      <c r="C24" s="126" t="s">
        <v>1374</v>
      </c>
      <c r="D24" s="126" t="s">
        <v>1020</v>
      </c>
      <c r="E24" s="127">
        <v>44775</v>
      </c>
      <c r="F24" s="126" t="s">
        <v>1299</v>
      </c>
      <c r="G24" s="152">
        <v>16640</v>
      </c>
      <c r="H24" s="152">
        <v>5.3</v>
      </c>
      <c r="I24" s="153">
        <f t="shared" si="0"/>
        <v>88192</v>
      </c>
      <c r="J24" s="126" t="s">
        <v>1300</v>
      </c>
      <c r="K24" s="126" t="s">
        <v>1375</v>
      </c>
      <c r="L24" s="127">
        <v>44838</v>
      </c>
      <c r="M24" s="127">
        <v>44861</v>
      </c>
      <c r="N24" s="127">
        <v>44865</v>
      </c>
      <c r="O24" s="126">
        <v>4</v>
      </c>
      <c r="P24" s="150" t="s">
        <v>1304</v>
      </c>
    </row>
    <row r="25" spans="1:16" x14ac:dyDescent="0.25">
      <c r="A25" s="126" t="s">
        <v>1040</v>
      </c>
      <c r="B25" s="126" t="s">
        <v>1465</v>
      </c>
      <c r="C25" s="126" t="s">
        <v>1374</v>
      </c>
      <c r="D25" s="126" t="s">
        <v>1020</v>
      </c>
      <c r="E25" s="127">
        <v>44775</v>
      </c>
      <c r="F25" s="126" t="s">
        <v>1299</v>
      </c>
      <c r="G25" s="152">
        <v>675</v>
      </c>
      <c r="H25" s="152">
        <v>5.3</v>
      </c>
      <c r="I25" s="153">
        <f t="shared" si="0"/>
        <v>3577.5</v>
      </c>
      <c r="J25" s="126" t="s">
        <v>1300</v>
      </c>
      <c r="K25" s="126" t="s">
        <v>1375</v>
      </c>
      <c r="L25" s="127">
        <v>44873</v>
      </c>
      <c r="M25" s="127">
        <v>44909</v>
      </c>
      <c r="N25" s="127">
        <v>44911</v>
      </c>
      <c r="O25" s="126">
        <v>2</v>
      </c>
      <c r="P25" s="150" t="s">
        <v>1304</v>
      </c>
    </row>
    <row r="26" spans="1:16" x14ac:dyDescent="0.25">
      <c r="A26" s="126" t="s">
        <v>1077</v>
      </c>
      <c r="B26" s="126" t="s">
        <v>1469</v>
      </c>
      <c r="C26" s="126" t="s">
        <v>1376</v>
      </c>
      <c r="D26" s="126" t="s">
        <v>1020</v>
      </c>
      <c r="E26" s="127">
        <v>44741</v>
      </c>
      <c r="F26" s="126" t="s">
        <v>1299</v>
      </c>
      <c r="G26" s="152">
        <v>0.27</v>
      </c>
      <c r="H26" s="152">
        <v>5.3</v>
      </c>
      <c r="I26" s="153">
        <f t="shared" si="0"/>
        <v>1.431</v>
      </c>
      <c r="J26" s="126" t="s">
        <v>1334</v>
      </c>
      <c r="K26" s="126"/>
      <c r="L26" s="127">
        <v>44795</v>
      </c>
      <c r="M26" s="127">
        <v>44797</v>
      </c>
      <c r="N26" s="127">
        <v>44797</v>
      </c>
      <c r="O26" s="126">
        <v>0</v>
      </c>
      <c r="P26" s="150" t="s">
        <v>1304</v>
      </c>
    </row>
    <row r="27" spans="1:16" x14ac:dyDescent="0.25">
      <c r="A27" s="126" t="s">
        <v>1378</v>
      </c>
      <c r="B27" s="126" t="s">
        <v>1469</v>
      </c>
      <c r="C27" s="126" t="s">
        <v>1379</v>
      </c>
      <c r="D27" s="126" t="s">
        <v>1020</v>
      </c>
      <c r="E27" s="127">
        <v>44553</v>
      </c>
      <c r="F27" s="126" t="s">
        <v>1299</v>
      </c>
      <c r="G27" s="152">
        <v>1648.29</v>
      </c>
      <c r="H27" s="152">
        <v>5.3</v>
      </c>
      <c r="I27" s="153">
        <f t="shared" si="0"/>
        <v>8735.9369999999999</v>
      </c>
      <c r="J27" s="126" t="s">
        <v>1380</v>
      </c>
      <c r="K27" s="126" t="s">
        <v>1381</v>
      </c>
      <c r="L27" s="127">
        <v>44589</v>
      </c>
      <c r="M27" s="127">
        <v>44595</v>
      </c>
      <c r="N27" s="127">
        <v>44599</v>
      </c>
      <c r="O27" s="126">
        <v>4</v>
      </c>
      <c r="P27" s="150" t="s">
        <v>1304</v>
      </c>
    </row>
    <row r="28" spans="1:16" ht="30" x14ac:dyDescent="0.25">
      <c r="A28" s="126" t="s">
        <v>1079</v>
      </c>
      <c r="B28" s="126" t="s">
        <v>1469</v>
      </c>
      <c r="C28" s="126" t="s">
        <v>1379</v>
      </c>
      <c r="D28" s="126" t="s">
        <v>1020</v>
      </c>
      <c r="E28" s="127">
        <v>44589</v>
      </c>
      <c r="F28" s="126" t="s">
        <v>1299</v>
      </c>
      <c r="G28" s="152">
        <v>23640</v>
      </c>
      <c r="H28" s="152">
        <v>5.3</v>
      </c>
      <c r="I28" s="153">
        <f t="shared" si="0"/>
        <v>125292</v>
      </c>
      <c r="J28" s="126" t="s">
        <v>1382</v>
      </c>
      <c r="K28" s="126" t="s">
        <v>1383</v>
      </c>
      <c r="L28" s="127">
        <v>44594</v>
      </c>
      <c r="M28" s="127">
        <v>44692</v>
      </c>
      <c r="N28" s="127">
        <v>44694</v>
      </c>
      <c r="O28" s="126">
        <v>2</v>
      </c>
      <c r="P28" s="150" t="s">
        <v>1304</v>
      </c>
    </row>
    <row r="29" spans="1:16" ht="30" x14ac:dyDescent="0.25">
      <c r="A29" s="126" t="s">
        <v>1022</v>
      </c>
      <c r="B29" s="126" t="s">
        <v>1471</v>
      </c>
      <c r="C29" s="126" t="s">
        <v>1390</v>
      </c>
      <c r="D29" s="126" t="s">
        <v>1020</v>
      </c>
      <c r="E29" s="127">
        <v>44858</v>
      </c>
      <c r="F29" s="126" t="s">
        <v>1299</v>
      </c>
      <c r="G29" s="152">
        <v>37</v>
      </c>
      <c r="H29" s="152">
        <v>5.3</v>
      </c>
      <c r="I29" s="153">
        <f t="shared" si="0"/>
        <v>196.1</v>
      </c>
      <c r="J29" s="126" t="s">
        <v>1391</v>
      </c>
      <c r="K29" s="126"/>
      <c r="L29" s="127">
        <v>44866</v>
      </c>
      <c r="M29" s="127">
        <v>44898</v>
      </c>
      <c r="N29" s="127">
        <v>44902</v>
      </c>
      <c r="O29" s="126">
        <v>4</v>
      </c>
      <c r="P29" s="150" t="s">
        <v>1304</v>
      </c>
    </row>
    <row r="30" spans="1:16" ht="30" x14ac:dyDescent="0.25">
      <c r="A30" s="126" t="s">
        <v>1018</v>
      </c>
      <c r="B30" s="126" t="s">
        <v>1471</v>
      </c>
      <c r="C30" s="126" t="s">
        <v>1393</v>
      </c>
      <c r="D30" s="126" t="s">
        <v>1020</v>
      </c>
      <c r="E30" s="127">
        <v>44694</v>
      </c>
      <c r="F30" s="126" t="s">
        <v>1299</v>
      </c>
      <c r="G30" s="152">
        <v>32</v>
      </c>
      <c r="H30" s="152">
        <v>5.3</v>
      </c>
      <c r="I30" s="153">
        <f t="shared" si="0"/>
        <v>169.6</v>
      </c>
      <c r="J30" s="126" t="s">
        <v>1394</v>
      </c>
      <c r="K30" s="126" t="s">
        <v>1395</v>
      </c>
      <c r="L30" s="127">
        <v>44726</v>
      </c>
      <c r="M30" s="127">
        <v>44745</v>
      </c>
      <c r="N30" s="127">
        <v>44746</v>
      </c>
      <c r="O30" s="126">
        <v>1</v>
      </c>
      <c r="P30" s="150" t="s">
        <v>1304</v>
      </c>
    </row>
    <row r="31" spans="1:16" ht="30" x14ac:dyDescent="0.25">
      <c r="A31" s="126" t="s">
        <v>1072</v>
      </c>
      <c r="B31" s="126" t="s">
        <v>1472</v>
      </c>
      <c r="C31" s="126" t="s">
        <v>1399</v>
      </c>
      <c r="D31" s="126" t="s">
        <v>1020</v>
      </c>
      <c r="E31" s="127">
        <v>44776</v>
      </c>
      <c r="F31" s="126" t="s">
        <v>1299</v>
      </c>
      <c r="G31" s="152">
        <v>11</v>
      </c>
      <c r="H31" s="152">
        <v>5.3</v>
      </c>
      <c r="I31" s="153">
        <f t="shared" si="0"/>
        <v>58.3</v>
      </c>
      <c r="J31" s="126" t="s">
        <v>1400</v>
      </c>
      <c r="K31" s="126"/>
      <c r="L31" s="127">
        <v>44776</v>
      </c>
      <c r="M31" s="127">
        <v>44786</v>
      </c>
      <c r="N31" s="127">
        <v>44788</v>
      </c>
      <c r="O31" s="126">
        <v>2</v>
      </c>
      <c r="P31" s="150" t="s">
        <v>1304</v>
      </c>
    </row>
    <row r="32" spans="1:16" x14ac:dyDescent="0.25">
      <c r="A32" s="126" t="s">
        <v>1071</v>
      </c>
      <c r="B32" s="126" t="s">
        <v>259</v>
      </c>
      <c r="C32" s="126" t="s">
        <v>1410</v>
      </c>
      <c r="D32" s="126" t="s">
        <v>1020</v>
      </c>
      <c r="E32" s="127">
        <v>44630</v>
      </c>
      <c r="F32" s="126" t="s">
        <v>1299</v>
      </c>
      <c r="G32" s="152">
        <v>37235.81</v>
      </c>
      <c r="H32" s="152">
        <v>5.3</v>
      </c>
      <c r="I32" s="153">
        <f t="shared" si="0"/>
        <v>197349.79299999998</v>
      </c>
      <c r="J32" s="126" t="s">
        <v>1411</v>
      </c>
      <c r="K32" s="126" t="s">
        <v>1412</v>
      </c>
      <c r="L32" s="127">
        <v>44812</v>
      </c>
      <c r="M32" s="127">
        <v>44833</v>
      </c>
      <c r="N32" s="127">
        <v>44834</v>
      </c>
      <c r="O32" s="126">
        <v>1</v>
      </c>
      <c r="P32" s="150" t="s">
        <v>1304</v>
      </c>
    </row>
    <row r="33" spans="1:22" ht="30" x14ac:dyDescent="0.25">
      <c r="A33" s="126" t="s">
        <v>1070</v>
      </c>
      <c r="B33" s="126" t="s">
        <v>259</v>
      </c>
      <c r="C33" s="126" t="s">
        <v>1413</v>
      </c>
      <c r="D33" s="126" t="s">
        <v>1020</v>
      </c>
      <c r="E33" s="127">
        <v>44741</v>
      </c>
      <c r="F33" s="126" t="s">
        <v>1299</v>
      </c>
      <c r="G33" s="152">
        <v>3.15</v>
      </c>
      <c r="H33" s="152">
        <v>5.3</v>
      </c>
      <c r="I33" s="153">
        <f t="shared" si="0"/>
        <v>16.695</v>
      </c>
      <c r="J33" s="126" t="s">
        <v>1300</v>
      </c>
      <c r="K33" s="126" t="s">
        <v>1395</v>
      </c>
      <c r="L33" s="127">
        <v>44881</v>
      </c>
      <c r="M33" s="127">
        <v>44903</v>
      </c>
      <c r="N33" s="127">
        <v>44914</v>
      </c>
      <c r="O33" s="126">
        <v>11</v>
      </c>
      <c r="P33" s="150" t="s">
        <v>1304</v>
      </c>
    </row>
    <row r="34" spans="1:22" ht="60" x14ac:dyDescent="0.25">
      <c r="A34" s="126" t="s">
        <v>1054</v>
      </c>
      <c r="B34" s="126" t="s">
        <v>147</v>
      </c>
      <c r="C34" s="126" t="s">
        <v>1320</v>
      </c>
      <c r="D34" s="126" t="s">
        <v>1020</v>
      </c>
      <c r="E34" s="127">
        <v>44872</v>
      </c>
      <c r="F34" s="126" t="s">
        <v>1299</v>
      </c>
      <c r="G34" s="152">
        <v>3330</v>
      </c>
      <c r="H34" s="152">
        <v>5.3</v>
      </c>
      <c r="I34" s="153">
        <f t="shared" si="0"/>
        <v>17649</v>
      </c>
      <c r="J34" s="126" t="s">
        <v>1391</v>
      </c>
      <c r="K34" s="126" t="s">
        <v>1416</v>
      </c>
      <c r="L34" s="127">
        <v>44883</v>
      </c>
      <c r="M34" s="127">
        <v>44903</v>
      </c>
      <c r="N34" s="127">
        <v>44908</v>
      </c>
      <c r="O34" s="126">
        <v>5</v>
      </c>
      <c r="P34" s="150" t="s">
        <v>1304</v>
      </c>
    </row>
    <row r="35" spans="1:22" ht="30" x14ac:dyDescent="0.25">
      <c r="A35" s="126" t="s">
        <v>1433</v>
      </c>
      <c r="B35" s="126" t="s">
        <v>147</v>
      </c>
      <c r="C35" s="126" t="s">
        <v>1434</v>
      </c>
      <c r="D35" s="126" t="s">
        <v>1020</v>
      </c>
      <c r="E35" s="127">
        <v>44498</v>
      </c>
      <c r="F35" s="126" t="s">
        <v>1299</v>
      </c>
      <c r="G35" s="152">
        <v>0.75</v>
      </c>
      <c r="H35" s="152">
        <v>5.3</v>
      </c>
      <c r="I35" s="153">
        <f t="shared" si="0"/>
        <v>3.9749999999999996</v>
      </c>
      <c r="J35" s="126" t="s">
        <v>1435</v>
      </c>
      <c r="K35" s="126" t="s">
        <v>1363</v>
      </c>
      <c r="L35" s="127">
        <v>44510</v>
      </c>
      <c r="M35" s="127">
        <v>44609</v>
      </c>
      <c r="N35" s="127">
        <v>44609</v>
      </c>
      <c r="O35" s="126">
        <v>0</v>
      </c>
      <c r="P35" s="150" t="s">
        <v>1304</v>
      </c>
    </row>
    <row r="36" spans="1:22" ht="30" x14ac:dyDescent="0.25">
      <c r="A36" s="126" t="s">
        <v>1056</v>
      </c>
      <c r="B36" s="126" t="s">
        <v>147</v>
      </c>
      <c r="C36" s="126" t="s">
        <v>1320</v>
      </c>
      <c r="D36" s="126" t="s">
        <v>1020</v>
      </c>
      <c r="E36" s="127">
        <v>44572</v>
      </c>
      <c r="F36" s="126" t="s">
        <v>1299</v>
      </c>
      <c r="G36" s="152">
        <v>1320.28</v>
      </c>
      <c r="H36" s="152">
        <v>5.3</v>
      </c>
      <c r="I36" s="153">
        <f t="shared" si="0"/>
        <v>6997.4839999999995</v>
      </c>
      <c r="J36" s="126" t="s">
        <v>1436</v>
      </c>
      <c r="K36" s="126" t="s">
        <v>1437</v>
      </c>
      <c r="L36" s="127">
        <v>44603</v>
      </c>
      <c r="M36" s="127">
        <v>44615</v>
      </c>
      <c r="N36" s="127">
        <v>44616</v>
      </c>
      <c r="O36" s="126">
        <v>1</v>
      </c>
      <c r="P36" s="150" t="s">
        <v>1304</v>
      </c>
    </row>
    <row r="37" spans="1:22" ht="30" x14ac:dyDescent="0.25">
      <c r="A37" s="126" t="s">
        <v>1048</v>
      </c>
      <c r="B37" s="126" t="s">
        <v>147</v>
      </c>
      <c r="C37" s="126" t="s">
        <v>1320</v>
      </c>
      <c r="D37" s="126" t="s">
        <v>1020</v>
      </c>
      <c r="E37" s="127">
        <v>44592</v>
      </c>
      <c r="F37" s="126" t="s">
        <v>1299</v>
      </c>
      <c r="G37" s="152">
        <v>2052.17</v>
      </c>
      <c r="H37" s="152">
        <v>5.3</v>
      </c>
      <c r="I37" s="153">
        <f t="shared" si="0"/>
        <v>10876.501</v>
      </c>
      <c r="J37" s="126" t="s">
        <v>1357</v>
      </c>
      <c r="K37" s="126" t="s">
        <v>1439</v>
      </c>
      <c r="L37" s="127">
        <v>44596</v>
      </c>
      <c r="M37" s="127">
        <v>44728</v>
      </c>
      <c r="N37" s="127">
        <v>44730</v>
      </c>
      <c r="O37" s="126">
        <v>2</v>
      </c>
      <c r="P37" s="150" t="s">
        <v>1304</v>
      </c>
    </row>
    <row r="38" spans="1:22" ht="30" x14ac:dyDescent="0.25">
      <c r="A38" s="126" t="s">
        <v>1050</v>
      </c>
      <c r="B38" s="126" t="s">
        <v>147</v>
      </c>
      <c r="C38" s="126" t="s">
        <v>1434</v>
      </c>
      <c r="D38" s="126" t="s">
        <v>1020</v>
      </c>
      <c r="E38" s="127">
        <v>44722</v>
      </c>
      <c r="F38" s="126" t="s">
        <v>1299</v>
      </c>
      <c r="G38" s="152">
        <v>0.75</v>
      </c>
      <c r="H38" s="152">
        <v>5.3</v>
      </c>
      <c r="I38" s="153">
        <f t="shared" si="0"/>
        <v>3.9749999999999996</v>
      </c>
      <c r="J38" s="126" t="s">
        <v>1441</v>
      </c>
      <c r="K38" s="126">
        <v>30029000</v>
      </c>
      <c r="L38" s="127">
        <v>44726</v>
      </c>
      <c r="M38" s="127">
        <v>44743</v>
      </c>
      <c r="N38" s="127">
        <v>44743</v>
      </c>
      <c r="O38" s="126">
        <v>0</v>
      </c>
      <c r="P38" s="150" t="s">
        <v>1304</v>
      </c>
    </row>
    <row r="39" spans="1:22" ht="60" x14ac:dyDescent="0.25">
      <c r="A39" s="126" t="s">
        <v>1051</v>
      </c>
      <c r="B39" s="126" t="s">
        <v>147</v>
      </c>
      <c r="C39" s="126" t="s">
        <v>1320</v>
      </c>
      <c r="D39" s="126" t="s">
        <v>1020</v>
      </c>
      <c r="E39" s="127">
        <v>44754</v>
      </c>
      <c r="F39" s="126" t="s">
        <v>1299</v>
      </c>
      <c r="G39" s="152">
        <v>1930.37</v>
      </c>
      <c r="H39" s="152">
        <v>5.3</v>
      </c>
      <c r="I39" s="153">
        <f t="shared" si="0"/>
        <v>10230.960999999999</v>
      </c>
      <c r="J39" s="126" t="s">
        <v>1442</v>
      </c>
      <c r="K39" s="126" t="s">
        <v>1443</v>
      </c>
      <c r="L39" s="127">
        <v>44762</v>
      </c>
      <c r="M39" s="127">
        <v>44775</v>
      </c>
      <c r="N39" s="127">
        <v>44777</v>
      </c>
      <c r="O39" s="126">
        <v>2</v>
      </c>
      <c r="P39" s="150" t="s">
        <v>1304</v>
      </c>
    </row>
    <row r="40" spans="1:22" ht="30" x14ac:dyDescent="0.25">
      <c r="A40" s="126" t="s">
        <v>1052</v>
      </c>
      <c r="B40" s="126" t="s">
        <v>147</v>
      </c>
      <c r="C40" s="126" t="s">
        <v>1444</v>
      </c>
      <c r="D40" s="126" t="s">
        <v>1020</v>
      </c>
      <c r="E40" s="127">
        <v>44789</v>
      </c>
      <c r="F40" s="126" t="s">
        <v>1299</v>
      </c>
      <c r="G40" s="152">
        <v>10</v>
      </c>
      <c r="H40" s="152">
        <v>5.3</v>
      </c>
      <c r="I40" s="153">
        <f t="shared" si="0"/>
        <v>53</v>
      </c>
      <c r="J40" s="126" t="s">
        <v>1445</v>
      </c>
      <c r="K40" s="126" t="s">
        <v>1446</v>
      </c>
      <c r="L40" s="127">
        <v>44791</v>
      </c>
      <c r="M40" s="127">
        <v>44797</v>
      </c>
      <c r="N40" s="127">
        <v>44816</v>
      </c>
      <c r="O40" s="126">
        <v>19</v>
      </c>
      <c r="P40" s="150" t="s">
        <v>1304</v>
      </c>
    </row>
    <row r="41" spans="1:22" x14ac:dyDescent="0.25">
      <c r="A41" s="149" t="s">
        <v>1005</v>
      </c>
      <c r="B41" s="149">
        <v>39</v>
      </c>
      <c r="C41" s="151"/>
      <c r="D41" s="151"/>
      <c r="E41" s="151"/>
      <c r="F41" s="151"/>
      <c r="G41" s="274"/>
      <c r="H41" s="274"/>
      <c r="I41" s="154">
        <f>SUM(I2:I40)</f>
        <v>3255620.5589999994</v>
      </c>
      <c r="J41" s="151"/>
      <c r="K41" s="151"/>
      <c r="L41" s="151"/>
      <c r="M41" s="151"/>
      <c r="N41" s="151"/>
      <c r="O41" s="151">
        <f>MEDIAN(O2:O40)</f>
        <v>2</v>
      </c>
      <c r="P41" s="151"/>
      <c r="Q41" s="151"/>
      <c r="R41" s="151"/>
      <c r="S41" s="151"/>
      <c r="T41" s="151"/>
      <c r="U41" s="151"/>
      <c r="V41" s="151"/>
    </row>
    <row r="42" spans="1:22" ht="45" x14ac:dyDescent="0.25">
      <c r="A42" s="271" t="s">
        <v>2225</v>
      </c>
    </row>
    <row r="43" spans="1:22" ht="45" x14ac:dyDescent="0.25">
      <c r="A43" s="272" t="s">
        <v>2223</v>
      </c>
    </row>
    <row r="44" spans="1:22" ht="33" x14ac:dyDescent="0.25">
      <c r="A44" s="97" t="s">
        <v>2224</v>
      </c>
    </row>
  </sheetData>
  <autoFilter ref="A1:P44" xr:uid="{FD021906-F05E-43A2-9D23-0DFFF89ADD34}"/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9D5D2-2671-4891-8813-190031B24D96}">
  <dimension ref="A1:N8"/>
  <sheetViews>
    <sheetView topLeftCell="H1" workbookViewId="0">
      <selection activeCell="J9" sqref="J9"/>
    </sheetView>
  </sheetViews>
  <sheetFormatPr defaultRowHeight="15" x14ac:dyDescent="0.25"/>
  <cols>
    <col min="1" max="1" width="20.85546875" style="3" bestFit="1" customWidth="1"/>
    <col min="2" max="2" width="33.28515625" style="3" bestFit="1" customWidth="1"/>
    <col min="3" max="3" width="39.140625" style="3" bestFit="1" customWidth="1"/>
    <col min="4" max="4" width="13.28515625" style="3" bestFit="1" customWidth="1"/>
    <col min="5" max="5" width="10.42578125" style="3" bestFit="1" customWidth="1"/>
    <col min="6" max="6" width="21.140625" style="3" bestFit="1" customWidth="1"/>
    <col min="7" max="7" width="16.140625" style="3" bestFit="1" customWidth="1"/>
    <col min="8" max="8" width="18" style="3" bestFit="1" customWidth="1"/>
    <col min="9" max="9" width="13" style="3" customWidth="1"/>
    <col min="10" max="10" width="88.5703125" style="3" bestFit="1" customWidth="1"/>
    <col min="11" max="11" width="8.85546875" style="3" bestFit="1" customWidth="1"/>
    <col min="12" max="12" width="19.28515625" style="3" bestFit="1" customWidth="1"/>
    <col min="13" max="13" width="10.85546875" style="3" bestFit="1" customWidth="1"/>
    <col min="14" max="14" width="19.85546875" style="3" bestFit="1" customWidth="1"/>
    <col min="15" max="16384" width="9.140625" style="3"/>
  </cols>
  <sheetData>
    <row r="1" spans="1:14" x14ac:dyDescent="0.25">
      <c r="A1" s="149" t="s">
        <v>1007</v>
      </c>
      <c r="B1" s="149" t="s">
        <v>996</v>
      </c>
      <c r="C1" s="149" t="s">
        <v>1284</v>
      </c>
      <c r="D1" s="149" t="s">
        <v>1285</v>
      </c>
      <c r="E1" s="149" t="s">
        <v>1286</v>
      </c>
      <c r="F1" s="149" t="s">
        <v>1287</v>
      </c>
      <c r="G1" s="149" t="s">
        <v>1288</v>
      </c>
      <c r="H1" s="149" t="s">
        <v>999</v>
      </c>
      <c r="I1" s="149" t="s">
        <v>2248</v>
      </c>
      <c r="J1" s="149" t="s">
        <v>1290</v>
      </c>
      <c r="K1" s="149" t="s">
        <v>1292</v>
      </c>
      <c r="L1" s="149" t="s">
        <v>1293</v>
      </c>
      <c r="M1" s="149" t="s">
        <v>1294</v>
      </c>
      <c r="N1" s="149" t="s">
        <v>1295</v>
      </c>
    </row>
    <row r="2" spans="1:14" x14ac:dyDescent="0.25">
      <c r="A2" s="36" t="s">
        <v>1533</v>
      </c>
      <c r="B2" s="36" t="s">
        <v>2246</v>
      </c>
      <c r="C2" s="36" t="s">
        <v>2233</v>
      </c>
      <c r="D2" s="36" t="s">
        <v>1020</v>
      </c>
      <c r="E2" s="36" t="s">
        <v>2245</v>
      </c>
      <c r="F2" s="36" t="s">
        <v>2231</v>
      </c>
      <c r="G2" s="211">
        <v>410</v>
      </c>
      <c r="H2" s="286">
        <v>5.3</v>
      </c>
      <c r="I2" s="210">
        <f>G2*H2</f>
        <v>2173</v>
      </c>
      <c r="J2" s="36" t="s">
        <v>2244</v>
      </c>
      <c r="K2" s="36" t="s">
        <v>2242</v>
      </c>
      <c r="L2" s="36" t="s">
        <v>2243</v>
      </c>
      <c r="M2" s="36" t="s">
        <v>2242</v>
      </c>
      <c r="N2" s="36">
        <v>8</v>
      </c>
    </row>
    <row r="3" spans="1:14" x14ac:dyDescent="0.25">
      <c r="A3" s="36" t="s">
        <v>2241</v>
      </c>
      <c r="B3" s="36" t="s">
        <v>2246</v>
      </c>
      <c r="C3" s="36" t="s">
        <v>2233</v>
      </c>
      <c r="D3" s="36" t="s">
        <v>1020</v>
      </c>
      <c r="E3" s="36" t="s">
        <v>2240</v>
      </c>
      <c r="F3" s="36" t="s">
        <v>2231</v>
      </c>
      <c r="G3" s="211">
        <v>3</v>
      </c>
      <c r="H3" s="286">
        <v>5.3</v>
      </c>
      <c r="I3" s="210">
        <f t="shared" ref="I3:I5" si="0">G3*H3</f>
        <v>15.899999999999999</v>
      </c>
      <c r="J3" s="36" t="s">
        <v>2239</v>
      </c>
      <c r="K3" s="36" t="s">
        <v>2237</v>
      </c>
      <c r="L3" s="36" t="s">
        <v>2238</v>
      </c>
      <c r="M3" s="36" t="s">
        <v>2237</v>
      </c>
      <c r="N3" s="36">
        <v>4</v>
      </c>
    </row>
    <row r="4" spans="1:14" x14ac:dyDescent="0.25">
      <c r="A4" s="36" t="s">
        <v>2236</v>
      </c>
      <c r="B4" s="36" t="s">
        <v>2246</v>
      </c>
      <c r="C4" s="36" t="s">
        <v>2233</v>
      </c>
      <c r="D4" s="36" t="s">
        <v>1020</v>
      </c>
      <c r="E4" s="36" t="s">
        <v>1517</v>
      </c>
      <c r="F4" s="36" t="s">
        <v>2231</v>
      </c>
      <c r="G4" s="211">
        <v>20</v>
      </c>
      <c r="H4" s="286">
        <v>5.3</v>
      </c>
      <c r="I4" s="210">
        <f t="shared" si="0"/>
        <v>106</v>
      </c>
      <c r="J4" s="36" t="s">
        <v>2235</v>
      </c>
      <c r="K4" s="36" t="s">
        <v>1372</v>
      </c>
      <c r="L4" s="36" t="s">
        <v>2234</v>
      </c>
      <c r="M4" s="36" t="s">
        <v>1372</v>
      </c>
      <c r="N4" s="36">
        <v>2</v>
      </c>
    </row>
    <row r="5" spans="1:14" x14ac:dyDescent="0.25">
      <c r="A5" s="36" t="s">
        <v>1554</v>
      </c>
      <c r="B5" s="36" t="s">
        <v>2246</v>
      </c>
      <c r="C5" s="36" t="s">
        <v>2233</v>
      </c>
      <c r="D5" s="36" t="s">
        <v>1020</v>
      </c>
      <c r="E5" s="36" t="s">
        <v>2232</v>
      </c>
      <c r="F5" s="36" t="s">
        <v>2231</v>
      </c>
      <c r="G5" s="211">
        <v>0.31</v>
      </c>
      <c r="H5" s="286">
        <v>5.3</v>
      </c>
      <c r="I5" s="210">
        <f t="shared" si="0"/>
        <v>1.643</v>
      </c>
      <c r="J5" s="36" t="s">
        <v>2230</v>
      </c>
      <c r="K5" s="36" t="s">
        <v>2228</v>
      </c>
      <c r="L5" s="36" t="s">
        <v>2229</v>
      </c>
      <c r="M5" s="36" t="s">
        <v>2228</v>
      </c>
      <c r="N5" s="36">
        <v>5</v>
      </c>
    </row>
    <row r="6" spans="1:14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x14ac:dyDescent="0.25">
      <c r="A7" s="149" t="s">
        <v>1461</v>
      </c>
      <c r="B7" s="149">
        <v>4</v>
      </c>
      <c r="C7" s="149"/>
      <c r="D7" s="149"/>
      <c r="E7" s="149"/>
      <c r="F7" s="149" t="s">
        <v>1462</v>
      </c>
      <c r="G7" s="149"/>
      <c r="H7" s="149"/>
      <c r="I7" s="154">
        <f>SUM(I2:I6)</f>
        <v>2296.5430000000001</v>
      </c>
      <c r="J7" s="149"/>
      <c r="K7" s="149"/>
      <c r="L7" s="149"/>
      <c r="M7" s="149"/>
      <c r="N7" s="270">
        <f>MEDIAN(N2:N5)</f>
        <v>4.5</v>
      </c>
    </row>
    <row r="8" spans="1:14" ht="75" x14ac:dyDescent="0.25">
      <c r="A8" s="271" t="s">
        <v>2247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Isenção de Desp. Bancária</vt:lpstr>
      <vt:lpstr>Resumo das Operações</vt:lpstr>
      <vt:lpstr>Câmbios</vt:lpstr>
      <vt:lpstr>TIPO 04 - Câmbio Financeiro</vt:lpstr>
      <vt:lpstr>TIPO - 03 - CONVERTIDO</vt:lpstr>
      <vt:lpstr>Liberados e Entregues</vt:lpstr>
      <vt:lpstr>Agente de Cargas</vt:lpstr>
      <vt:lpstr>DOAÇÕES</vt:lpstr>
      <vt:lpstr>EXPORTADO</vt:lpstr>
      <vt:lpstr>Prazo de Permanência</vt:lpstr>
      <vt:lpstr>COC</vt:lpstr>
      <vt:lpstr>COGEAD-SIEX</vt:lpstr>
      <vt:lpstr>ENSP</vt:lpstr>
      <vt:lpstr>Esc.Téc.Ceará</vt:lpstr>
      <vt:lpstr>Esc.Téc.MG Sul</vt:lpstr>
      <vt:lpstr>IAM</vt:lpstr>
      <vt:lpstr>ICICT</vt:lpstr>
      <vt:lpstr>IFF</vt:lpstr>
      <vt:lpstr>IGM</vt:lpstr>
      <vt:lpstr>INCQS</vt:lpstr>
      <vt:lpstr>IOC</vt:lpstr>
      <vt:lpstr>IRR</vt:lpstr>
      <vt:lpstr>PRESIDÊNCIA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Sérgio Marnet de Oliveira</dc:creator>
  <cp:lastModifiedBy>Maurício Sérgio Marnet de Oliveira</cp:lastModifiedBy>
  <dcterms:created xsi:type="dcterms:W3CDTF">2022-12-29T13:13:19Z</dcterms:created>
  <dcterms:modified xsi:type="dcterms:W3CDTF">2023-01-01T20:06:38Z</dcterms:modified>
</cp:coreProperties>
</file>