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fiocruzbr-my.sharepoint.com/personal/sonali_mota_fiocruz_br/Documents/Fase 1 - Planejamento da Contratação/"/>
    </mc:Choice>
  </mc:AlternateContent>
  <xr:revisionPtr revIDLastSave="225" documentId="8_{B63C2D3E-B1F3-4B0C-9BD7-78C928334178}" xr6:coauthVersionLast="47" xr6:coauthVersionMax="47" xr10:uidLastSave="{C23D1491-9F09-4C75-87F3-694F43B3AF91}"/>
  <bookViews>
    <workbookView xWindow="28680" yWindow="-120" windowWidth="29040" windowHeight="15840" xr2:uid="{18219C07-826E-4B7A-9D99-62A54F8C71D6}"/>
  </bookViews>
  <sheets>
    <sheet name="Relatorio de Riscos" sheetId="2" r:id="rId1"/>
    <sheet name="Lista de Riscos identificado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3" l="1"/>
  <c r="C47" i="3"/>
  <c r="C3" i="3"/>
  <c r="C4" i="3"/>
  <c r="C5" i="3"/>
  <c r="C6" i="3"/>
  <c r="C7" i="3"/>
  <c r="C8" i="3"/>
  <c r="C9" i="3"/>
  <c r="C10" i="3"/>
  <c r="C11" i="3"/>
  <c r="C12" i="3"/>
  <c r="C13" i="3"/>
  <c r="C14" i="3"/>
  <c r="C15" i="3"/>
  <c r="C16" i="3"/>
  <c r="C17" i="3"/>
  <c r="C18" i="3"/>
  <c r="C19" i="3"/>
  <c r="C46" i="3"/>
  <c r="C45" i="3"/>
  <c r="C44" i="3"/>
  <c r="C43" i="3"/>
  <c r="C42" i="3"/>
  <c r="C41" i="3"/>
  <c r="C40" i="3"/>
  <c r="C39" i="3"/>
  <c r="C38" i="3"/>
  <c r="C37" i="3"/>
  <c r="C36" i="3"/>
  <c r="C35" i="3"/>
  <c r="C34" i="3"/>
  <c r="C33" i="3"/>
  <c r="C32" i="3"/>
  <c r="C31" i="3"/>
  <c r="C30" i="3"/>
  <c r="C29" i="3"/>
  <c r="C28" i="3"/>
  <c r="C27" i="3"/>
  <c r="C26" i="3"/>
  <c r="C25" i="3"/>
  <c r="C24" i="3"/>
  <c r="C23" i="3"/>
  <c r="C22" i="3"/>
  <c r="C21" i="3"/>
</calcChain>
</file>

<file path=xl/sharedStrings.xml><?xml version="1.0" encoding="utf-8"?>
<sst xmlns="http://schemas.openxmlformats.org/spreadsheetml/2006/main" count="2064" uniqueCount="500">
  <si>
    <t>Probabilidade</t>
  </si>
  <si>
    <t>Impacto</t>
  </si>
  <si>
    <t>PLANEJAMENTO DA CONTRATAÇÃO</t>
  </si>
  <si>
    <t>SELEÇÃO DO FORNECEDOR</t>
  </si>
  <si>
    <t>GESTÃO DO CONTRATO</t>
  </si>
  <si>
    <t>Risco</t>
  </si>
  <si>
    <t xml:space="preserve">Número </t>
  </si>
  <si>
    <t>Causa do Risco</t>
  </si>
  <si>
    <t>Fase</t>
  </si>
  <si>
    <t>Alocado para</t>
  </si>
  <si>
    <t>Nível do Risco</t>
  </si>
  <si>
    <t>nº Item</t>
  </si>
  <si>
    <t xml:space="preserve">Nível do Risco  (I x P) </t>
  </si>
  <si>
    <t>R-01</t>
  </si>
  <si>
    <t>P-01</t>
  </si>
  <si>
    <t>C-01</t>
  </si>
  <si>
    <t>R-02</t>
  </si>
  <si>
    <t>R-03</t>
  </si>
  <si>
    <t xml:space="preserve">Planejamento </t>
  </si>
  <si>
    <t>Administração</t>
  </si>
  <si>
    <t>Responsável(is):</t>
  </si>
  <si>
    <t>P-02</t>
  </si>
  <si>
    <t>P-03</t>
  </si>
  <si>
    <t xml:space="preserve">Consulta a fornecedores do ramo pertinente. </t>
  </si>
  <si>
    <t>C-02</t>
  </si>
  <si>
    <t xml:space="preserve">Consulta a contratações similares. </t>
  </si>
  <si>
    <t>I-01</t>
  </si>
  <si>
    <t>I-02</t>
  </si>
  <si>
    <t xml:space="preserve">A contratação não atenderá a uma necessidade real do órgão, com consequente desperdício de recursos públicos. </t>
  </si>
  <si>
    <t>Não atendimento ao interesse público.</t>
  </si>
  <si>
    <t>I-03</t>
  </si>
  <si>
    <r>
      <rPr>
        <sz val="11"/>
        <color rgb="FFFF0000"/>
        <rFont val="Times New Roman"/>
        <family val="1"/>
      </rPr>
      <t>nº do item da contratação relacionado a este Risco</t>
    </r>
    <r>
      <rPr>
        <sz val="11"/>
        <color theme="1"/>
        <rFont val="Times New Roman"/>
        <family val="1"/>
      </rPr>
      <t xml:space="preserve"> (Item único)</t>
    </r>
  </si>
  <si>
    <t>= (I x P)
Calculado pelo Sistema</t>
  </si>
  <si>
    <t>P-04</t>
  </si>
  <si>
    <t>Consulta Pública.</t>
  </si>
  <si>
    <t>P-05</t>
  </si>
  <si>
    <t>I-04</t>
  </si>
  <si>
    <t>I-05</t>
  </si>
  <si>
    <t>Pagamentos indevidos.</t>
  </si>
  <si>
    <t>R-04</t>
  </si>
  <si>
    <t>Designação de servidores capacitados para o Planejamento.</t>
  </si>
  <si>
    <t>Solução inadequada, que não atenda à necessidade de negócio que a desencadeou.</t>
  </si>
  <si>
    <t>Regularização do processo.</t>
  </si>
  <si>
    <t>Reavaliação da equipe e dos documentos gerados.</t>
  </si>
  <si>
    <t>R-05</t>
  </si>
  <si>
    <t>Utilização de parâmetro inadequado para análise da viabilidade da contratação.</t>
  </si>
  <si>
    <t>Utilização de parâmetro inadequado para julgamento das propostas.</t>
  </si>
  <si>
    <t>Apuração de responsabilidade.</t>
  </si>
  <si>
    <t>R-06</t>
  </si>
  <si>
    <t>Suspensão da licitação.</t>
  </si>
  <si>
    <t>Apontamentos dos órgãos de controle.</t>
  </si>
  <si>
    <t>Descontinuidade dos serviços.</t>
  </si>
  <si>
    <t>Contratação emergencial.</t>
  </si>
  <si>
    <t>R-07</t>
  </si>
  <si>
    <t>Afastamento de pequenas e médias empresas do certame. 
Impossibilidade da participação de empresas especializadas em objeto específico.</t>
  </si>
  <si>
    <t>I-06</t>
  </si>
  <si>
    <t>Impugnações ou representações junto a órgãos externos (poder judiciário, CGU ou TCU).</t>
  </si>
  <si>
    <t>R-08</t>
  </si>
  <si>
    <t>R-09</t>
  </si>
  <si>
    <t>Contratação que não representa a melhor alocação de recursos.</t>
  </si>
  <si>
    <t>Seleção do Fornecedor</t>
  </si>
  <si>
    <t>R-10</t>
  </si>
  <si>
    <t>R-11</t>
  </si>
  <si>
    <t>R-12</t>
  </si>
  <si>
    <t>R-13</t>
  </si>
  <si>
    <t>R-14</t>
  </si>
  <si>
    <t>R-15</t>
  </si>
  <si>
    <t>R-16</t>
  </si>
  <si>
    <t>R-17</t>
  </si>
  <si>
    <t>R-18</t>
  </si>
  <si>
    <t>R-19</t>
  </si>
  <si>
    <t>R-20</t>
  </si>
  <si>
    <t>R-21</t>
  </si>
  <si>
    <t>R-22</t>
  </si>
  <si>
    <t>R-23</t>
  </si>
  <si>
    <t>R-24</t>
  </si>
  <si>
    <t>R-25</t>
  </si>
  <si>
    <t>R-26</t>
  </si>
  <si>
    <t>R-27</t>
  </si>
  <si>
    <t>R-28</t>
  </si>
  <si>
    <t>Agrupamento indevido de objeto divisível.</t>
  </si>
  <si>
    <t>Alteração do edital, divisão do objeto em itens no mesmo processo ou em processos distintos.</t>
  </si>
  <si>
    <t>Impactos</t>
  </si>
  <si>
    <t>Ações Preventivas</t>
  </si>
  <si>
    <t>Ações de Contingência</t>
  </si>
  <si>
    <t>Ausência de estudo pormenorizado da relação custo x benefício. 
Apresentação de resultados não mensuráveis e/ou não comprovados contabilmente.
Ausência de memória de cálculo e demais documentos comprobatórios.</t>
  </si>
  <si>
    <t>Oferta de propostas incompatíveis, deficientes ou superestimadas na licitação.</t>
  </si>
  <si>
    <t>Dependência excessiva em relação à contratada.</t>
  </si>
  <si>
    <t>Ausência de internalização do conhecimento sobre a solução contratada.</t>
  </si>
  <si>
    <t>Perda de capacidade da Administração em gerir as soluções.</t>
  </si>
  <si>
    <t>Dificuldades da fiscalização do contrato.</t>
  </si>
  <si>
    <t>Processo irregular.</t>
  </si>
  <si>
    <t>Mapeamento de processos.</t>
  </si>
  <si>
    <t>Capacitação permanente dos gestores.</t>
  </si>
  <si>
    <t>Não resolução de problemas de baixa ou de alta relevância.</t>
  </si>
  <si>
    <t>Má execução contratual.</t>
  </si>
  <si>
    <t>Pagamentos à contratada sem comprovação de qualidade e dos resultados esperados.</t>
  </si>
  <si>
    <t>Ausência de controles para medição e aferição da qualidade, eficiência e resultados, previamente ao pagamento.</t>
  </si>
  <si>
    <t>Insatisfação da necessidade específica que motivou o processo de contratação, dentro de parâmetros admissíveis de economicidade.</t>
  </si>
  <si>
    <t>Mau uso de recursos públicos.</t>
  </si>
  <si>
    <t>Definição de método adequado para estimar as quantidades necessárias (buscar métodos e técnicas para estimar as quantidades dos itens da solução em outros órgãos/entidades da Administração Pública) e documentar aplicação do método no processo de contratação.</t>
  </si>
  <si>
    <t>Armazenamento de dados da execução contratual, de modo que a Equipe de Planejamento da Contratação que elaborar os artefatos da próxima licitação da mesma solução ou de solução similar, conte com informações de contratos anteriores (séries históricas de contratos de serviços contínuos), o que pode facilitar a definição das quantidades e dos requisitos da nova contratação.</t>
  </si>
  <si>
    <t>Revisão dos procedimentos de dimensionamento do objeto.</t>
  </si>
  <si>
    <t>Revisão dos procedimentos de levantamento de soluções do mercado, readequando o objeto.</t>
  </si>
  <si>
    <t xml:space="preserve">Elaboração de memória de cálculo das estimativas de preço, considerando uma cesta de preços, considerando os parâmetros estabelecidos pela Instrução Normativa SEGES/ME nº 65, de 07/07/2021, e orientações de referência sobre “preço de mercado” e “pesquisa de preços” em compras públicas de jurisprudência do Tribunal de Contas da União (TCU) no PREÇO DE REFERÊNCIA EM COMPRAS PÚBLICAS. </t>
  </si>
  <si>
    <t>Definição de método adequado para pesquisa salarial.</t>
  </si>
  <si>
    <t>Revisão do procedimento de pesquisa salarial.</t>
  </si>
  <si>
    <t>Avaliação, através de estudos com memória de cálculo, quanto à (in)divisibilidade do objeto, levando em conta o mercado que o fornece e atentando que a solução deve ser parcelada quando a resposta a todas as quatro perguntas a seguir forem positivas: 1) É tecnicamente viável dividir a solução? 2) É ecomonicamente viável dividir a solução? 3) Não há perda de escala ao dividir a solução? 4) Há o melhor aproveitamento do mercado e ampliação da competitividade ao dividir a solução?</t>
  </si>
  <si>
    <t>Consulta a contratações públicas similares.</t>
  </si>
  <si>
    <t>Revisão os procedimentos de avaliação da divisibilidade (ou não) do objeto.</t>
  </si>
  <si>
    <t xml:space="preserve">Declaração formal dos resultados pretendidos nos autos do processo de contratação, de forma clara e objetiva. </t>
  </si>
  <si>
    <t>Apresentação de resultados mensuráveis, de modo a proporcionar melhores condições de aferir o alcance dos resultados declarados, após a implantação da solução.</t>
  </si>
  <si>
    <t>Revisão dos procedimentos da análise custo x benefício.</t>
  </si>
  <si>
    <t>Revisão da modelagem da contratação e as opções disponíveis, visando comprovar a positividade na relação custo x benefício.</t>
  </si>
  <si>
    <t>Revisão dos procedimentos de transferência de conhecimentos entre os gestores.</t>
  </si>
  <si>
    <t>Emprego da formalidade necessária aos atos praticados na Administração Pública.</t>
  </si>
  <si>
    <t>Revisão do protocolo de comunicação.</t>
  </si>
  <si>
    <t>Avaliação e definição cuidadosa, de forma concreta e objetiva, sistemática e periódica com relação à qualidade que deseja para os serviços, para possibilitar o pagamento do justo valor à contratada.</t>
  </si>
  <si>
    <t xml:space="preserve">Construção de documento de medição de resultados para compor o edital, conforme as normas vigentes, com o propósito de mensurar a qualidade da prestação do serviço pela contratada, a partir de um nível mínimo, que representa o menor limite de qualidade tolerado pela Administração. Nessas condições, os pagamentos podem ser redimensionados conforme o nível de qualidade alcançado, atendendo à recomendação do TCU e garantindo a qualidade do serviço prestado. </t>
  </si>
  <si>
    <t>Adoção da formalidade necessária aos atos praticados.</t>
  </si>
  <si>
    <t>Inclusão no modelo de gestão do contrato a definição de protocolo de comunicação entre contratante e contratada ao longo da execução contratual.</t>
  </si>
  <si>
    <t>Má execução do contrato.</t>
  </si>
  <si>
    <t>Inclusão no modelo de gestão do contrato: 
a) cláusula que estabeleça a obrigação do contratado de manter, durante toda a execução do contrato, todas as condições de habilitação e qualificação exigidas na licitação; 
b) cláusula de penalidade para o inadimplemento da cláusula acima (não manutenção das condições); 
c) cláusula de garantia contratual prevendo a execução da garantia para ressarcimento dos valores e indenizações devidos à Administração por esse descumprimento.</t>
  </si>
  <si>
    <t>Exercício ilegal de profissões ou funcionamento irregular de empresas contratadas.</t>
  </si>
  <si>
    <t>Realização de estudos do mercado e suas exigências de qualificação de fornecedores para cada objeto (conselhos profissionais, agências reguladoras, órgãos autorizadores, legislação regulamentadora dos serviços e/ou dos profissionais envolvidos e etc.).</t>
  </si>
  <si>
    <t>Adoção das exigências constantes dos editais-padrão da AGU.</t>
  </si>
  <si>
    <t xml:space="preserve">Área requisitante deve ser a autora do Documento para Formalização da Demanda (DFD). </t>
  </si>
  <si>
    <t>Revisão das exigências do edital e do termo de referência.</t>
  </si>
  <si>
    <t>Insegurança para julgamento das propostas e aceite da documentação de licitação.</t>
  </si>
  <si>
    <t xml:space="preserve">Demonstração objetiva das características relevantes do objeto, que servirão de parâmetro para aferição, julgamento e aceite (ou não) dos atestados. </t>
  </si>
  <si>
    <t>Afastamento de descrições genéricas,  que podem deixar margem de dúvida quanto ao que deve ser comprovado.</t>
  </si>
  <si>
    <t>Inclusão de exigências que comprovem a experiência das licitantes, para as parcelas de maior relevância e valor significativo do objeto da licitação.</t>
  </si>
  <si>
    <t>Influência negativa no universo de competidores.</t>
  </si>
  <si>
    <t xml:space="preserve">Deficiência nos critérios de habilitação do edital.
Insuficiência nos estudos referentes ao mercado e suas exigências de qualificação de fornecedores para cada objeto (conselhos profissionais, agências reguladoras, órgãos autorizadores, legislação regulamentadora dos serviços e/ou dos profissionais envolvidos e etc.).
Exigências inadequadas à especialidade técnica e econômico-financeira que o objeto requer.
</t>
  </si>
  <si>
    <t>Aceite de proposta com a existência de "jogo de planilhas" (proposta menor preço global, mas com itens abaixo do mercado (subpreço) e outros acima (sobrepreço).</t>
  </si>
  <si>
    <t>Ausência de critério de aceitabilidade de menor preço para itens unitários e valor global.</t>
  </si>
  <si>
    <t>Potencial dano ao erário, caso os unitários com sobrepreço sejam utilizados no contrato e pagos (exemplo: peças, EPIs, uniformes e etc.).</t>
  </si>
  <si>
    <t>Previsão da permissão de ajuste nas planilhas do licitante, a fim de aproveitar seu preço, caso comprovadamente mais vantajoso para a Administração.</t>
  </si>
  <si>
    <t>P-06</t>
  </si>
  <si>
    <t>Adoção dos modelos e métodos sugeridos pelo Grupo de Trabalho da Fiocruz.</t>
  </si>
  <si>
    <t xml:space="preserve">Inobservância aos instrumentos coletivos de trabalho, leis e/ou normas legais que regem as categorias (salários e benefícios). 
Ausência de metodologia de pesquisa salarial apropriada para categorias que não possuam piso regulamentado.
</t>
  </si>
  <si>
    <t>Inclusão de critério de aceitabilidade de preços global e unitários no edital, fixando preços máximos para ambos, independente do critério de julgamento da licitação (unitário ou global).</t>
  </si>
  <si>
    <t>Impossibilidade de trabalho de forma remota (teletrabalho).</t>
  </si>
  <si>
    <t>Prejuízo às atividades que demandem tal modalidade de trabalho.</t>
  </si>
  <si>
    <t>Realização das atividades remotas, sem normatização, contrariando o contrato.</t>
  </si>
  <si>
    <t>Criação de controles capazes de aferir a assiduidade dos trabalhadores em regime de dedicação exclusiva de mão de obra (controle eletrônico de ponto, por exemplo).</t>
  </si>
  <si>
    <t>Revisão dos instrumentos coletivos de trabalho e das normas regentes das categorias.</t>
  </si>
  <si>
    <t>Previsão da modalidade de trabalho nos instrumentos do planejamento.</t>
  </si>
  <si>
    <t>Atraso na detecção de irregularidades no cumprimento de obrigações trabalhistas (não pagamento de salários dos colaboradores) e suas consequências.</t>
  </si>
  <si>
    <t>Participação de empresas sediadas em determinados estados vencerem licitações para a prestação de serviços em outras unidades da federação. 
Ausência de estrutura mínima e adequada no local de prestação dos serviços, com pessoal qualificado e em quantidade suficiente para gerir o contrato.</t>
  </si>
  <si>
    <t>Dificuldades para a boa execução do serviço.</t>
  </si>
  <si>
    <t>Necessidade de deslocamentos longos para resolução de problemas por parte dos trabalhadores.</t>
  </si>
  <si>
    <t>Inclusão no edital da obrigação de a contratada instalar, em um prazo máximo de 60 dias, escritório em local (cidade/município) previamente definido pela Administração.</t>
  </si>
  <si>
    <t>Ilegalidade processual.</t>
  </si>
  <si>
    <t>Cumprir os prazos estabelecidos no cronograma.</t>
  </si>
  <si>
    <t>Definir cronograma de trabalho preventivo/ amplo prazo.</t>
  </si>
  <si>
    <t>Iniciar o Planejamento da Contratação, no mínimo, um ano antes do final da vigência máxima do contrato existente para os mesmos serviços ou, com antecedência também mínima de um ano para novas demandas.</t>
  </si>
  <si>
    <t>Envio para análise jurídica de forma extemporânea.</t>
  </si>
  <si>
    <t>Revisão dos parâmetros de aferição dos atestados no edital e no termo de referência, com a inclusão de critérios obejetivos, mensuráveis, de acordo com as parcelas de maior relevância e valor significativo.</t>
  </si>
  <si>
    <t>Inclusão de critérios objetivos e e mensuráveis de análise de preços ofertados no julgamento das propostas.</t>
  </si>
  <si>
    <t>Elaboração de justificativa dos preços adequadamente fundamentada em arrazoada pesquisa de mercado, inclusive com a análise da planilha de composição de custos dos serviços.</t>
  </si>
  <si>
    <t>Impugnação ao edital.</t>
  </si>
  <si>
    <t>Atraso na contratação, em caso de republicação.</t>
  </si>
  <si>
    <t>Detectável pelas ferramentas de busca dos órgãos de controle.</t>
  </si>
  <si>
    <t>Suspensão do certame.</t>
  </si>
  <si>
    <t>Utilização dos Modelos de editais elaborados pelo Grupo de Trabalho da Fiocruz, os quais foram elaborados com base nas minutas da AGU, adaptados à realidade da instituição.</t>
  </si>
  <si>
    <t xml:space="preserve">Adoção dos editais-padrão da AGU: link: https://www.gov.br/agu/pt-br/composicao/cgu/cgu/modelos/licitacoesecontratos/14133/modelos-da-lei-no-14-133-21-para-pregao </t>
  </si>
  <si>
    <t>Erros no dimensionamento das propostas dos licitantes.</t>
  </si>
  <si>
    <t>Inviabilidade de execução contratual.</t>
  </si>
  <si>
    <t xml:space="preserve">Dificuldade de levantamento de custos por parte dos licitantes, comprometendo a seriedade dos preços. </t>
  </si>
  <si>
    <t>Prazo para composição das propostas desproporcional à complexibilidade do objeto, ao volume de recursos envolvidos e à quantidade de informações que os licitantes devem fornecer.</t>
  </si>
  <si>
    <t>Propostas inexequíveis ou superdimensionadas.</t>
  </si>
  <si>
    <t>Prejuízo ao Erário.</t>
  </si>
  <si>
    <t>Restrição à competitividade, redução do universo de participantes.</t>
  </si>
  <si>
    <t>Analisar a complexidade do objeto licitado e a quantidade de informações que os licitantes devem fornecer para definir prazo hábil para formulação das propostas.</t>
  </si>
  <si>
    <t>Divulgar o edital com prazos suficientes, de acordo com as análises acima.</t>
  </si>
  <si>
    <t>Republicação do edital.</t>
  </si>
  <si>
    <t>Ato irregular do operador da licitação.</t>
  </si>
  <si>
    <t>Quebra da isonomia no certame, frustrando o caráter competitivo.</t>
  </si>
  <si>
    <t>Cumprimento integral do edital.</t>
  </si>
  <si>
    <t>Conhecimento dos termos do edital.</t>
  </si>
  <si>
    <t>Revogação do certame.</t>
  </si>
  <si>
    <t>Aceitação de proposta e habilitação em desacordo com o edital.</t>
  </si>
  <si>
    <t>Inviabilidade de execução correta do contrato.</t>
  </si>
  <si>
    <t>Insegurança do julgador da licitação.</t>
  </si>
  <si>
    <t>Julgamento equivocado.</t>
  </si>
  <si>
    <t>Aceite de proposta incompatível e inadequada.</t>
  </si>
  <si>
    <t>Inviabilidade de correta execução contratual.</t>
  </si>
  <si>
    <t>Solicitar apoio técnico para julgamento de critérios técnicos específicos do objeto.</t>
  </si>
  <si>
    <t>Limitar-se à aplicação dos critérios objetivos de julgamento dispostos no edital.</t>
  </si>
  <si>
    <t>Instaurar diligências em todas as fases da licitação, a fim de aferir o cumprimento das exigências.</t>
  </si>
  <si>
    <t>Retorno de fase da licitação.</t>
  </si>
  <si>
    <t>Desclassificação indevida de proposta economicamente mais vantajosa para a Administração.</t>
  </si>
  <si>
    <t>Desclassificação sumária de proposta.
Negar oportunidade de ajuste na proposta ou planilha de custos, para que a licitante demonstre sua exequibilidade.
Prazo exíguo para ajuste de proposta.</t>
  </si>
  <si>
    <t>Oportunizar os licitantes de demonstrarem sua exequibilidade, com o ajuste de planilhas.</t>
  </si>
  <si>
    <t>Exigir o memorial de cálculo dos preços ofertados.</t>
  </si>
  <si>
    <t>Inabilitação indevida de licitante provisoriamente em primeiro lugar na classificação do preço.</t>
  </si>
  <si>
    <t>Formalismo exacerbado.
Exigência não constante do edital.
Erro na análise da documentação.
Negar oportunidade de apresentação de documento que complemente aqueles obrigatórios, já anexados ao sistema.</t>
  </si>
  <si>
    <t>Utilizar de formalismo o mais moderado possível.</t>
  </si>
  <si>
    <t>Observar atentamente o limite de exigência do edital e cumprir.</t>
  </si>
  <si>
    <t>Analisar a documentação de acordo com os parâmetros objetivos do edital.</t>
  </si>
  <si>
    <t>Buscar apoio técnico para subsidiar a análise da documentação de habilitação.</t>
  </si>
  <si>
    <t>Oportunizar as empresas de complementar a documentação obrigatória, no prazo estabelecido no edital.</t>
  </si>
  <si>
    <t>Classificação de proposta inexequível.</t>
  </si>
  <si>
    <t>Inviabilidade da perfeita execução do contrato.</t>
  </si>
  <si>
    <t>Custos insuficientes para execução contratual.</t>
  </si>
  <si>
    <t>Prejuízo aos trabalhadores.</t>
  </si>
  <si>
    <t>Rescisão contratual por inexecução.</t>
  </si>
  <si>
    <t>Levantamento de custos de acordo com a realidade do mercado, com método e criticidade.</t>
  </si>
  <si>
    <t>Elaborar o memorial de cálculo dos preços angariados na pesquisa.</t>
  </si>
  <si>
    <t>Utilizar planilha de exercício, a fim de verificar a exequibilidade dos preços ofertados.</t>
  </si>
  <si>
    <t>Oportunizar a empresa de adequar sua planilha de custos, sem que haja majoração da proposta ou do lance vencedor.</t>
  </si>
  <si>
    <t>Desclassificar as propostas que não atendam às exigências do edital, não estejam compostas de todos os custos necessários à contratação, não possuam os encargos, tributos, salários, benefícios e todos os custos obrigatórios em legislações e normas regentes.</t>
  </si>
  <si>
    <t>R-29</t>
  </si>
  <si>
    <t>Favorecimento de ambiente propício a conluio entre licitantes para fraude.</t>
  </si>
  <si>
    <t>Atraso na contratação.</t>
  </si>
  <si>
    <t>Instauração do procedimento administrativo apuratório de responsabilidade.</t>
  </si>
  <si>
    <t>Não aceite do declínio, informando das sanções cabíveis, na sessão pública da licitação.</t>
  </si>
  <si>
    <t>R-30</t>
  </si>
  <si>
    <t>Falta de informação sobre data e hora dos eventos de fechamento e abertura das sessões, sobretudo quando for aberto o prazo para manifestar intenção de recorrer das decisões da Administração.</t>
  </si>
  <si>
    <t>Afronta aos princípios da publicidade, transparência e isonomia.</t>
  </si>
  <si>
    <t>Cerceamento ao acompanhamento do certame pelos fornecedores.</t>
  </si>
  <si>
    <t>Revogação da licitação.</t>
  </si>
  <si>
    <t>Em caso de suspensão da licitação (para diligências, por exemplo), informar da reabertura no prazo de 24 horas de antecedência.</t>
  </si>
  <si>
    <t>Judicialização do processo.</t>
  </si>
  <si>
    <t>Falhas no julgamento das propostas.
Indeferimento de recurso pertinente e fundamentado em equívocos da Administração.
Abstenção do uso da autotutela (dever-poder da Administração de rever atos próprios eivados de vícios ou ilegalidades).</t>
  </si>
  <si>
    <t>Declaração de nulidade pelas autoridades judiciais e do controle.</t>
  </si>
  <si>
    <t>Exercer devidamente o princípio da autotutela, revendo atos equivocados.</t>
  </si>
  <si>
    <t>R-31</t>
  </si>
  <si>
    <t>R-32</t>
  </si>
  <si>
    <t>R-33</t>
  </si>
  <si>
    <t>R-34</t>
  </si>
  <si>
    <t>R-35</t>
  </si>
  <si>
    <t>R-36</t>
  </si>
  <si>
    <t>R-37</t>
  </si>
  <si>
    <t>R-38</t>
  </si>
  <si>
    <t>R-39</t>
  </si>
  <si>
    <t>R-40</t>
  </si>
  <si>
    <t>R-41</t>
  </si>
  <si>
    <t>R-42</t>
  </si>
  <si>
    <t>R-43</t>
  </si>
  <si>
    <t>Ausência de fiscalização eficiente e de controles eficazes no contrato.
Desconhecimento das leis trabalhistas e previdenciárias.</t>
  </si>
  <si>
    <t>Ilegalidade na contratação (salários praticados abaixo dos pisos mínimos das categorias).</t>
  </si>
  <si>
    <t>Responsabilidade subsidiária da Fiocruz em contendas judiciais trabalhistas.</t>
  </si>
  <si>
    <t xml:space="preserve">Fixar parâmetros objetivos para uma fiscalização efetiva do contrato, com instrumentos de acompanhamento, registro próprio de ocorrências, dosimetria coerente na aplicação de sanções, avaliação permanente dos serviços e documentos, tudo conforme as regras do edital e seus anexos e demais legislação pertinente. </t>
  </si>
  <si>
    <t>Previsão de parâmetros no instrumento contratual de total observância aos prazos de recolhimento, acompanhamento através de guias e certidões de regularidade junto aos órgãos previdenciários, tributários e de controle.</t>
  </si>
  <si>
    <t>Revisão dos parâmetros de fiscalização contratual.</t>
  </si>
  <si>
    <t>R-44</t>
  </si>
  <si>
    <t>Utilização de modelos padronizados da AGU e check lists.</t>
  </si>
  <si>
    <t>Invalidação do processo ou dos documentos insuscetíveis de aproveitamento (retrabalho, disperdício de recursos materiais e humanos).</t>
  </si>
  <si>
    <t>C-03</t>
  </si>
  <si>
    <t>P-07</t>
  </si>
  <si>
    <t>P-08</t>
  </si>
  <si>
    <t>C-04</t>
  </si>
  <si>
    <t xml:space="preserve">C-05 </t>
  </si>
  <si>
    <t xml:space="preserve">Apuração de responsabilidade. </t>
  </si>
  <si>
    <t>Devolução ao erário.</t>
  </si>
  <si>
    <t>Afastamento de empresas especializadas em um item específico.</t>
  </si>
  <si>
    <t>Levantamento de soluções do mercado junto a diferentes fontes possíveis, efetuando levantamento de contratações similares feitas por outros órgãos, consulta a sítios na internet, consulta a publicações especializadas e pesquisa junto a potenciais fornecedores.</t>
  </si>
  <si>
    <t>Revisão dos procedimentos de coleta de preços.</t>
  </si>
  <si>
    <t>Ausência de cobertura contratual.
Desconhecimento da legislação sobre o tema.</t>
  </si>
  <si>
    <t>Gestão do Contrato</t>
  </si>
  <si>
    <t>Lista de Riscos</t>
  </si>
  <si>
    <t>Contratação antieconômica.</t>
  </si>
  <si>
    <t>Resultado vantajoso para a Administração não comprovado.</t>
  </si>
  <si>
    <t>Prejuízo na relação custo x benefício da solução contratada.</t>
  </si>
  <si>
    <t>Demandas judiciais dos trabalhadores terceirizados por realização de atividades em condições não previstas no contrato.</t>
  </si>
  <si>
    <t>Não comprovação do alcance dos benefícios diretos e indiretos almejados com a contratação.</t>
  </si>
  <si>
    <t>Ausência de economicidade, eficácia, eficiência, de melhor aproveitamento dos recursos humanos, materiais e financeiros disponíveis, inclusive com respeito a impactos ambientais positivos</t>
  </si>
  <si>
    <t>Falhas na comunicação entre as partes.</t>
  </si>
  <si>
    <t>Subjetividade no edital, fragilidade no julgamento, vulnerabilidade do operador da licitação.</t>
  </si>
  <si>
    <t>Contratação de empresa incapaz de executar o contrato.</t>
  </si>
  <si>
    <t>Desconhecimento do uso do poder discricionário da Administração.
Desconhecimento das regras do edital.
Ausência de diligências.
Abstenção de amparo técnico no julgamento.</t>
  </si>
  <si>
    <t>Programa de capacitação contínua para os servidores responsáveis pelo certame.</t>
  </si>
  <si>
    <t>Desconhecimento das Planilhas de Custos.
Ausência de análise pormenorizada dos preços, através das Planilhas de Custos.</t>
  </si>
  <si>
    <t>Ato antieconômico com prejuízo ao Erário.</t>
  </si>
  <si>
    <t>Divulgar com clareza no sistema eletrônico as informações relativas à data e à hora das sessões públicas, seu fechamento e reinício.</t>
  </si>
  <si>
    <t>C-05</t>
  </si>
  <si>
    <t>Programa de capacitação contínua para os servidores responsáveis pela gestão e fiscalização dos contratos.</t>
  </si>
  <si>
    <t>Ausência de procedimentos formais de comunicação entre as partes contratantes.                                                                                                              Ausência de evidências das ocorrências do contrato.</t>
  </si>
  <si>
    <t>Possibilidade de responsabilização da Administração Pública pelo não pagamento de verbas trabalhistas dos funcionários da contratada (Responsabilidade subsidiária / solidária da Fiocruz).</t>
  </si>
  <si>
    <t>C-06</t>
  </si>
  <si>
    <t>Conferência mensal da GFIP com a relação de trabalhadores alocados no contrato, conferindo o campo TOMADOR, onde deve constar os dados do contratante.</t>
  </si>
  <si>
    <t>Falta de instrumentos de controle pela fiscalização administrativa do contrato</t>
  </si>
  <si>
    <t xml:space="preserve">Responsável(is): </t>
  </si>
  <si>
    <t>Manter procedimento de aviso de vencimento contratual para contratos com 180 dias faltando para o encerramento da vigência.</t>
  </si>
  <si>
    <t>Problemas financeiros da empresa contratada.</t>
  </si>
  <si>
    <t xml:space="preserve">Falta e/ou atraso na designação de equipe de gestão e fiscalização do contrato </t>
  </si>
  <si>
    <t xml:space="preserve">Erro no preenchimento do DFD.                                                                                                                                                                                                                      Ausência de normas internas e de setor de gestão de contratos.                                                                                                                                        </t>
  </si>
  <si>
    <t>Capacitação dos atores envolvidos na contratação de serviços.</t>
  </si>
  <si>
    <t>Procedimento de dupla conferência da planilha-proposta do fornecedor antes da divulgação do resultado da licitação.</t>
  </si>
  <si>
    <t>Conferência da proposta da empresa vencedora com planilha espelho (com arredondamento para 2 casas decimais)</t>
  </si>
  <si>
    <t xml:space="preserve">Estimativa antieconômica, inexequível ou insuficiente para cobrir os custos da contratação. </t>
  </si>
  <si>
    <t xml:space="preserve">Possibilidade de pagamentos indevidos à contratada com potencial prejuízo à Administração.  </t>
  </si>
  <si>
    <t>Gastos adicionais para realização de contratação emergencial até a conclusão nova contratação.</t>
  </si>
  <si>
    <t>Atraso ou paralisação no desenvolvimento do serviço contínuo, gerando prejuízos ao órgão.</t>
  </si>
  <si>
    <t>Monitorar execução contratual.</t>
  </si>
  <si>
    <t>Descumprimento das obrigações trabalhistas, previdenciárias e com FGTS da contratada (Risco obrigatório - art. 18 da IN SEGES/MP nº 05/2017).</t>
  </si>
  <si>
    <t>Exposição da imagem da instituição em casos de ações judiciais.</t>
  </si>
  <si>
    <t>Previsão de fornecimento de EPIs no termo de referência.</t>
  </si>
  <si>
    <t>Não cumprimento das normas de segurança, higiene e saúde dos trabalhadores da empresa terceirizada</t>
  </si>
  <si>
    <t>Capacitação dos fiscais técnicos na correta utilização dos EPIs e EPCs.</t>
  </si>
  <si>
    <t>Falta de cumprimento das normas regulamentadoras e documentos relativos à biossegurança ( NR 6, NR 9, LTCAT, CIPA, Programa de Gerenciamento de Riscos, etc)</t>
  </si>
  <si>
    <t>Reparação civil decorrente de acidente de trabalho por ato ilícito, seja pela empregadora, seja pela tomadora dos serviços.</t>
  </si>
  <si>
    <t>Falha na qualidade do serviço prestado.</t>
  </si>
  <si>
    <t>Atraso da contratação, gerando prejuízos para o serviço público.</t>
  </si>
  <si>
    <t>Incluir no Edital níveis mínimos de serviços, sanções e os requisitos de qualidade que sejam condizentes com a importância dos serviços a serem prestados.</t>
  </si>
  <si>
    <t>Exigir o nível máximo de garantia contratual permitido em lei com vistas a assegurar o compromisso da empresa na prestação adequada dos serviços.</t>
  </si>
  <si>
    <t>Culpa "in vigilando" por omissão de fiscalização.</t>
  </si>
  <si>
    <t>Aumento do gasto público sem justificativa para embasar a decisão de um eventual aumento de postos no contrato.</t>
  </si>
  <si>
    <t>Utilizar as bases do resultado do estudo para dimensionar a força de trabalho terceirizada do órgão.</t>
  </si>
  <si>
    <t>Envolvimento do setor de RH junto com a alta administração do órgão nesse estudo.</t>
  </si>
  <si>
    <t xml:space="preserve"> </t>
  </si>
  <si>
    <t>Não observância às normas para instrução do processo administrativo.
Ausência de controles internos (check lists, mapeamento de processos).</t>
  </si>
  <si>
    <t>Equipe de Planejamento não detém as competências multidisciplinares necessárias à execução da atividade.
Especificações incompletas, imprecisas do objeto ou com requisitos irrelevantes ou indevidamente restritivos. 
Termo de Referência insuficiente e/ou inadequado, que não reflete as reais necessidades da Administração.</t>
  </si>
  <si>
    <t>Reavaliação da solução junto ao mercado.</t>
  </si>
  <si>
    <t>Revisão de documentos.</t>
  </si>
  <si>
    <t xml:space="preserve">Ausência de estudo adequado para divisibilidade (ou não) do objeto.
Ausência de justificativa para o não parcelamento (a regra é dividir).  </t>
  </si>
  <si>
    <t>Multa.</t>
  </si>
  <si>
    <t>Refazer a licitação.</t>
  </si>
  <si>
    <t xml:space="preserve">Aditivo contratual. </t>
  </si>
  <si>
    <t>Reunião gerencial com a contratada.</t>
  </si>
  <si>
    <t>Impossibilidade de melhorar a qualidade dos serviços oferecidos à sociedade.</t>
  </si>
  <si>
    <t>Revisão dos indicadores e instrumentos construídos, sua utilidade e eficácia.</t>
  </si>
  <si>
    <t>Aditivo contratual.</t>
  </si>
  <si>
    <t>Revogação do contrato.</t>
  </si>
  <si>
    <t>Convocação do licitante remanescente.</t>
  </si>
  <si>
    <t>Descumprimento das regras de planejamento da contratação.
Desídia/inércia administrativa.
Ausência de planejamento adequado.</t>
  </si>
  <si>
    <t>Não atendimento à necessidade pública da contratação concluída em tempo hábil.</t>
  </si>
  <si>
    <t>Realização do processo em tempo insuficiente para sua adequada instrução.</t>
  </si>
  <si>
    <t>Início dos procedimentos da contratação com, no mínimo, um ano de antecedência ao término do contrato vigente ou do início dos serviços (para novas demandas).</t>
  </si>
  <si>
    <t>Apuração de responsabilidade dos agentes públicos que deram causa à situação emergencial.</t>
  </si>
  <si>
    <t>R-45</t>
  </si>
  <si>
    <t>PLANEJAMENTO</t>
  </si>
  <si>
    <t>Convocação de licitante remanescente.</t>
  </si>
  <si>
    <t>Rescisão do contrato.</t>
  </si>
  <si>
    <t>I-07</t>
  </si>
  <si>
    <t>Realização de aditivos indevidos e atemporais em contratos.</t>
  </si>
  <si>
    <t>Denúncias ou representações de terceiros junto a órgãos externos (poder judiciário, CGU ou TCU).</t>
  </si>
  <si>
    <t>Mobilizar servidores para respostas/justificativas junto ao controle.</t>
  </si>
  <si>
    <t>Utilização de parâmetros equivocados para pesquisa salarial. 
Ausência de metodologia apropriada.
Ausência de justificativa que ampare a  excepcionalidade prevista no art. 5º da IN 05/2017 (salários fixados acima dos pisos das categorias).</t>
  </si>
  <si>
    <t xml:space="preserve">Valores salariais antieconômicos. Potencial prejuízo à Administração. </t>
  </si>
  <si>
    <t>Revisão das condições de prestação dos serviços.</t>
  </si>
  <si>
    <t>Inclusão da possibilidade de trabalho remoto por meio de aditivo contratual.</t>
  </si>
  <si>
    <t xml:space="preserve">Situação irregular da contratada durante o contrato.
</t>
  </si>
  <si>
    <t>Impossibilidade de execução, por inadimplência da contratada.</t>
  </si>
  <si>
    <t>Rescisão do Contrato.</t>
  </si>
  <si>
    <t>Deficiência nos critérios de habilitação do edital.
Ausência de exigências e de critérios objetivos de aceitação das propostas e da documentação técnica (atestados de capacidade técnica).</t>
  </si>
  <si>
    <t>Revisão de valores planilhados.</t>
  </si>
  <si>
    <t>Aditivo contratual para ajustes.</t>
  </si>
  <si>
    <t>Rescisão contratual ou não prorrogação.</t>
  </si>
  <si>
    <t>Ausência de planejamento relativo aos prazos.
Inexistência de cronograma de trabalho (ou seu descumprimento).
Desídea/inércia administrativa.</t>
  </si>
  <si>
    <t>Ausência de parecer jurídico.</t>
  </si>
  <si>
    <t>Aumento indevido de quantidades.</t>
  </si>
  <si>
    <t>Contratação que não atende à real necessídade da instituição.</t>
  </si>
  <si>
    <t>Eventual prejuízo aos trabalhadores.</t>
  </si>
  <si>
    <t>Dificuldade de resolução de problemas quanto ao recebimento de seus salários e/ou demais benefícios.</t>
  </si>
  <si>
    <t>Domicílio bancário dos colaboradores da contratada em local distinto da prestação dos serviços.
Contratada não é sediada e nem possui escritório com estrutura suficiente para essas questões, na localidade da prestação dos serviços.</t>
  </si>
  <si>
    <t>Desfalque nas equipes, quando da necessidade de resolução de problemas presencialmente em suas agências bancárias ou escritório em localidades distantes.</t>
  </si>
  <si>
    <t>Inclusão no edital exigência de que a empresa possua escritório com estrutura suficiente e o domicílio bancário dos empregados terceirizados  na cidade ou na região metropolitana aonde serão prestados os serviços.</t>
  </si>
  <si>
    <t>Ausência de consequências/sanções para a contratada, caso não mantenha as condições de habilitação e qualificação exigidas na licitação.
Ausência de acompanhamento adequado mês a mês.</t>
  </si>
  <si>
    <t>Revogar a licitação.</t>
  </si>
  <si>
    <t xml:space="preserve">Cumprir o prazo legal para envio à análise jurídica (quinze dias) e, se possível, com antecedência. </t>
  </si>
  <si>
    <t xml:space="preserve">Ausência de planejamento relativa ao cálculo da real necessidade da força de trabalho junto aos setores das Unidades.
Ausência de justificativa para balizar o aumento do escopo da contratação (número de postos do contrato).
</t>
  </si>
  <si>
    <t>Rever o dimensionamento do escopo do contrato por meio de aditivos de supressão contratual.</t>
  </si>
  <si>
    <t>Edital deficiente, obscuro ou de difícil entendimento.
Cáusulas restritivas ou insuficientes para o objeto.</t>
  </si>
  <si>
    <t>Inobservância às normas impostas no edital.
Desconhecimento do edital e de suas regras.</t>
  </si>
  <si>
    <t>Retorno de fase.</t>
  </si>
  <si>
    <t>Repetição do certame, com edital saneado.</t>
  </si>
  <si>
    <t>C-07</t>
  </si>
  <si>
    <t>Revisão dos prazos para composição das propostas e documentação de habilitação.</t>
  </si>
  <si>
    <t>Potencial prejuízo ao Erário por ato antieconômico.</t>
  </si>
  <si>
    <t>Contratação Emergencial.</t>
  </si>
  <si>
    <t>Frustar o caráter competitivo, prejudicando a celeridade do certame.</t>
  </si>
  <si>
    <t>Licitantes que não mantém propostas após a fase de lances.
Ausência de punições pelos órgãos públicos.</t>
  </si>
  <si>
    <t>Padronizar a instauração de procedimento administrativo apuratório de responsabilidade.</t>
  </si>
  <si>
    <t>Licitação deserta ou fracassada.</t>
  </si>
  <si>
    <t>Existência de requisitos no edital que afastam a competição do mercado.
Falha no planejamento da contratação.</t>
  </si>
  <si>
    <t>Não atendimento da necessidade pública.</t>
  </si>
  <si>
    <t>Encaminhar termo de referência durante a fase de cotação de preços para a maior quantidade de possíveis interessados em participar da licitação.</t>
  </si>
  <si>
    <t>Contextualizar a pesquisa de preço em relação a variáveis de impacto no cenário atual (ex.: variação cambial, fabricação de componentes e mercado de trabalho).</t>
  </si>
  <si>
    <t>Contratação direta, mantendo todas as condições definidas em edital de licitação realizada há menos de 1 (um) ano.</t>
  </si>
  <si>
    <t>Analisar as propostas de preços e os documentos de habilitação com estrita observância aos termos do edital e de toda legislação pertinente.</t>
  </si>
  <si>
    <t xml:space="preserve">Não adentrar no mérito do recurso durante a fase de manifestação de intenção de recursos, caso houver. </t>
  </si>
  <si>
    <t>Analisar atentamente as razões de recurso, caso houver.</t>
  </si>
  <si>
    <t>Deferimento de recurso tempestivo, caso holuver, pertinente e fundamentado em equívocos da Administração.</t>
  </si>
  <si>
    <t>Revisão dos termos do edital, a fim de ampliar o universo de competidores e republicar.</t>
  </si>
  <si>
    <t xml:space="preserve">Retenção dos valores correspondentes a não comprovação dos serviços prestados. </t>
  </si>
  <si>
    <t>Rescisão Contratual Unilateral.</t>
  </si>
  <si>
    <t>Acionar garantia contratual.</t>
  </si>
  <si>
    <t>Não prorrogar o contrato.</t>
  </si>
  <si>
    <t>Punir a empresa com base na legislação e no IMR, por não atendimento às demandas da Administração em tempo hábil.</t>
  </si>
  <si>
    <t>Comunicação insuficiente e inadequada com os administradores da empresa.</t>
  </si>
  <si>
    <t>Prejuízo à qualidade do serviço prestado em caso de saída de algum empregado ou administrador da empresa terceirizada.</t>
  </si>
  <si>
    <t>Inclusão de procedimentos relativos à transferência de conhecimentos no modelo de execução do objeto, tais como reuniões mensais, oficinas e treinamentos, bem como os produtos esperados desses procedimentos (atas das reuniões realizadas entre a Fiocruz e a contratada, a serem incluídas no processo de fiscalização), bem como, manuais, POPs e demais instrumentos semelhantes.</t>
  </si>
  <si>
    <t xml:space="preserve">Punição da empresa conforme legislação e IMR. </t>
  </si>
  <si>
    <t>C-08</t>
  </si>
  <si>
    <t>Apuração de valores eventualmente pagos de forna indevida.</t>
  </si>
  <si>
    <t>Devolução por glosa ou cobrança extra-judicial.</t>
  </si>
  <si>
    <t>Iniciar o planejamento de nova licitação.</t>
  </si>
  <si>
    <t>Não prorrogar o contrato impassível de ajustes.</t>
  </si>
  <si>
    <t>Relação de trabalhadores da GFIP desatualizada.</t>
  </si>
  <si>
    <t>Possibilidade de responsabilização da Administração Pública pelo não pagamento de verbas trabalhistas dos funcionários da contratada.</t>
  </si>
  <si>
    <t>Não pagamento pela contratada das verbas previdenciárias devidas ao trabalhador.</t>
  </si>
  <si>
    <t>Elaborar Lista de Verificação e POP da Fiscalização Administrativa.</t>
  </si>
  <si>
    <t>Solicitar atualização da relação.</t>
  </si>
  <si>
    <t>Retenção do valor do INSS referente ao empregado não listado.</t>
  </si>
  <si>
    <t>Manter os dados contratuais no módulo de Contratos do ComprasNet atualizados.</t>
  </si>
  <si>
    <t>Capacitar os Gestores e Fiscais para o acompanhamento dos procedimentos de gestão e fiscalização.</t>
  </si>
  <si>
    <t>Perda do prazo para início do procedimento para nova licitação.</t>
  </si>
  <si>
    <t>Falta de controle dos prazos contratuais pelos gestores e fiscais.</t>
  </si>
  <si>
    <t>Descontinuidade da execução do serviço.</t>
  </si>
  <si>
    <t>Apontamento de órgãos de controle.</t>
  </si>
  <si>
    <t>Falta ou não comprovação do pagamento do FGTS mensal dos trabalhadores.</t>
  </si>
  <si>
    <t>Falta de instrumentos de controle para verificação do pagamento do FGTS.</t>
  </si>
  <si>
    <t>Retenção do valor correspondente na NF de prestação do serviço do mês.</t>
  </si>
  <si>
    <t>Solicitar comprovante de pagamento mensal do FGTS.</t>
  </si>
  <si>
    <t>Solicitar, por amostragem e mensalmente, o extrato da conta vinculada do FGTS dos trabalhadores alocados no contrato (Anexo VIII-B, 2, C.1).</t>
  </si>
  <si>
    <t>Emissão da Certidão de Regularidade do FGTS - CRF.</t>
  </si>
  <si>
    <t>Oficiar o Ministério do Trabalho.</t>
  </si>
  <si>
    <t>Aplicar multa conforme cláusulas do edital, legislação e IMR.</t>
  </si>
  <si>
    <t>Falta e/ou atraso do pagamento das verbas rescisórias.</t>
  </si>
  <si>
    <t>Solicitação de comprovante de pagamento das verbas rescisórias (Termo de Rescisão de Contrato de Trabalho – TRCT) quando da demissão do trabalhador terceirizado.</t>
  </si>
  <si>
    <t>Retenção do valor correspondente na conta vinculada.</t>
  </si>
  <si>
    <t>Acionamento da garantia do contrato.</t>
  </si>
  <si>
    <t>Aplicação de multas conforme cláusulas do edital, legislação e IMR.</t>
  </si>
  <si>
    <t>Notificação ao setor requisitante sobre a indicação dos fiscais do contrato.</t>
  </si>
  <si>
    <t>Prejuízo quanto à fiscalização da qualidade dos serviços contratados.</t>
  </si>
  <si>
    <t>Atender o procedimento operacional padrão (POP) de confecção de contrato.</t>
  </si>
  <si>
    <t xml:space="preserve">Elaboração e utilização da Lista de verificação de confecção de atas/contratos. </t>
  </si>
  <si>
    <t>Identificação de erros na Planilha de Custos e Formação de Preços de serviços terceirizados.</t>
  </si>
  <si>
    <t>Falta de conhecimento dos servidores responsáveis pela licitação em Planilha de Custos e Formação de Preços.</t>
  </si>
  <si>
    <t>Valor mensal da contratação não ser equivalente ao valor global, ocasionando problemas no pagamento dos serviços.</t>
  </si>
  <si>
    <t>Erro nos cálculos das verbas trabalhistas.</t>
  </si>
  <si>
    <t>Procedimento de dupla conferência da planilha estimativa de preços.</t>
  </si>
  <si>
    <t>Encerramento do contrato sem transição contratual para nova contratação.</t>
  </si>
  <si>
    <t>Dificuldade na execução do contrato para atendimento das regras de contratuais.</t>
  </si>
  <si>
    <t>Abandono do Contrato pela empresa contratada.</t>
  </si>
  <si>
    <t>Custo processual para realização de novo procedimento licitatório.</t>
  </si>
  <si>
    <t>Manter histórico de gestão do contrato para elaboração do novo Termo de Referência, subsidiando elementos técnicos para realização de novo procedimento licitatório na fase de planejamento.</t>
  </si>
  <si>
    <t>Abrir procedimento de punição da empresa com base na dosimetria da pena do documento da COGEAD, termo de referência e legislação em vigor.</t>
  </si>
  <si>
    <t>Rescisão contratual.</t>
  </si>
  <si>
    <t>Dificuldade na execução do contrato para atendimento das regras de contratuais.
Descumprimento de cláusulas contratuais.</t>
  </si>
  <si>
    <t>Rescisão unilateral por inexecução parcial ou todal da contratada.</t>
  </si>
  <si>
    <t>Fiscalização contratual preventiva e ostensiva.</t>
  </si>
  <si>
    <t>Esclarecimento das cláusulas contratuais e prazo de entrega de documentos na reunião de partida.</t>
  </si>
  <si>
    <t>Falhas na aferição de assiduidade dos profissionais, controle de jornada insuficiente.</t>
  </si>
  <si>
    <t xml:space="preserve">Controles inadequados. </t>
  </si>
  <si>
    <t>Prejuízo para a Administração, eventuais pagamento de valores à maior do que o contratado.</t>
  </si>
  <si>
    <t>Previsão de controles de cumprimento de jornada de trabalho eficientes e eficazes no termo de referência.</t>
  </si>
  <si>
    <t>Existência de controle na fiscalização contratual, com métricas e indicadores de desempenho e assiduidade.</t>
  </si>
  <si>
    <t>Rever os mecanismos adotados, se estão de acordo com o edital, se são eficientes e trazem com fidedignidade as informações sobre o controle de ponto individual dos profissionais.</t>
  </si>
  <si>
    <t>Responsabilidade solidária nos casos de acidentes de trabalho ( lei 13.429/2017).</t>
  </si>
  <si>
    <t>Treinamentos constantes para conscientização de questões de biossegurança tanto para fiscais como para os trabalhadores terceirizados.</t>
  </si>
  <si>
    <t>Não prorrogação do contrato e início de novo procedimento licitatório.</t>
  </si>
  <si>
    <t>Aplicação de glosas com base no Instrumento de Medição de Resultado.</t>
  </si>
  <si>
    <t>Abrir processo sancionatório à empresa com base na dosimetria da pena do documento da COGEAD, termo de referência e legislação em vigor.</t>
  </si>
  <si>
    <t>Ingerência na gestão da empresa contratada.</t>
  </si>
  <si>
    <t>Desconhecimento dos limites por parte dos gestores.                                                                                                                                                                               Desconhecimento da legislação e das regras de terceirização de serviços.</t>
  </si>
  <si>
    <t>Falha na aplicação da legislação pertinente.</t>
  </si>
  <si>
    <t>Incluir nos editais vedação à subordinação direta dos profissionais à Administração e à ingerência na empresa por parte dos agentes envolvidos na gestão contratual.</t>
  </si>
  <si>
    <t>Reunião com as equipes para alinhar os procedimentos, delimitando os limites e as vedações na relação com a contratada, sobretudo quanto à ingerência na gestão privada da contratada.</t>
  </si>
  <si>
    <t xml:space="preserve">Utilização dos documentos disponibilizados pelo Grupo de Trabalho de Terceirização da Fiocruz. </t>
  </si>
  <si>
    <t>Leitura do Manual de Planejamento da Contratação, elaborado pelo Grupo de Trabalho de Terceirização da Fiocruz.</t>
  </si>
  <si>
    <t>Utilização das orientações do Grupo de Trabalho de Terceirização da Fiocruz.</t>
  </si>
  <si>
    <t xml:space="preserve">Utilização do Anexo 1 do Manual  de Planejamento da Contratação, elaborado pelo Grupo de Trabalho de Terceirização da Fiocruz: "Modelo de Documento para Formalização da Demanda (DFD)". </t>
  </si>
  <si>
    <t xml:space="preserve">Utilização do Anexo 4 do Manual  de Planejamento da Contratação, elaborado pelo Grupo de Trabalho de Terceirização da Fiocruz: "Dimensionamento da força de trabalho". </t>
  </si>
  <si>
    <t xml:space="preserve">Utilização dos Modelos Anexos 7 ou 8 em Excel (.xls) elaborados pelo Grupo de Trabalho de Terceirização da Fiocruz: "Modelo de Planilha de Custos e Formação de Preços". </t>
  </si>
  <si>
    <t xml:space="preserve">Utilização do Anexo 10 em Excel (.xls) elaborado pelo Grupo de Trabalho de Terceirização da Fiocruz: "Planilha de pesquisa salarial". </t>
  </si>
  <si>
    <t>Adoção dos modelos e métodos sugeridos pelo Grupo de Trabalho de Terceirização da Fiocruz.</t>
  </si>
  <si>
    <t xml:space="preserve">Para as categorias que não possuem piso salarial regulamentado: Utilização do Anexo 10 em Excel (.xls) elaborado pelo Grupo de Trabalho de Terceirização da Fiocruz: "Planilha de pesquisa salarial". </t>
  </si>
  <si>
    <t xml:space="preserve">Utilização do Anexo 5 do Manual  de Planejamento da Contratação, elaborado pelo Grupo de Trabalho de Terceirização da Fiocruz: "Documento de Referência de Saúde do Trabalhador". </t>
  </si>
  <si>
    <t>Utilização dos Anexos 14, 15 e 16 do  Manual  de Planejamento da Contratação, elaborados pelo Grupo de Trabalho de Terceirização da Fiocruz: Planilha - Anotação de Ocorrências;  Avaliação desempenho empregados e Relatório Circunstanciado".</t>
  </si>
  <si>
    <t xml:space="preserve">Utilização das regras constantes do  Anexo 6 em Excel (.xls) do Manual de Planejamento da Contratação, elaborado pelo Grupo de Trabalho de Terceirização da Fiocruz: "Nota Técnica Teletrabalho". </t>
  </si>
  <si>
    <t>Adotação dos modelos e métodos sugeridos pelo Grupo de Trabalho de Terceirização da Fiocruz.</t>
  </si>
  <si>
    <t>Utilização das exigências constantes dos padrões estabelecidos nos Anexos 12 e 13 do Manual de Planejamento da Contratação, elaborado pelo Grupo de Trabalho de Terceirização da Fiocruz, os quais foram elaborados com base nas minutas da AGU, adaptados à realidade da instituição: "Modelo de Edital e Modelo de Termo de Contrato".</t>
  </si>
  <si>
    <t xml:space="preserve">Utilização do Anexo 3a ou 3b do Manual  de Planejamento da Contratação, elaborado pelo Grupo de Trabalho de Terceirização da Fiocruz: "Modelo de Estudos Técnicos Preliminares (ETP)". </t>
  </si>
  <si>
    <t>Paralisação do certame.</t>
  </si>
  <si>
    <t xml:space="preserve">Utilização do Anexo 3a ou 3b em Excel (.xls) elaborado pelo Grupo de Trabalho de Terceirização da Fiocruz: "Modelo de Estudos Técnicos Preliminares (ETP) Salário acima do piso valor de mercado". </t>
  </si>
  <si>
    <t>Utilização do Anexo 11a ou 11b em Excel (.xls) elaborado pelo Grupo de Trabalho de Terceirização da Fiocruz: "Modelo de Termo de Referência Salário acima do piso valor de mercado".</t>
  </si>
  <si>
    <t>Para as categorias que possuem piso salarial regulamentado: Leitura do Manual de Planejamento da Contratação, elaborado pelo Grupo de Trabalho de Terceirização da Fiocruz.</t>
  </si>
  <si>
    <t>Utilização do Anexo 3a em Excel (.xls) elaborado pelo Grupo de Trabalho de Terceirização da Fiocruz: "Modelo de Estudos Técnicos Preliminares (ETP) Salário piso normativo".</t>
  </si>
  <si>
    <t xml:space="preserve">Utilização do Anexo 11a em Excel (.xls) elaborado pelo Grupo de Trabalho de Terceirização da Fiocruz: "Modelo de Termo de Referência Salário piso normativo". </t>
  </si>
  <si>
    <t>Utilização do Documento elaborado pelo Grupo de Trabalho de Terceirização da Fiocruz: "Instrumento de Medição de Resultados (IMR)" Anexo do Manual de Planejamento da Contratação (Anexo do TR).</t>
  </si>
  <si>
    <t>Utilização do Documento elaborado pelo Grupo de Trabalho de Terceirização da Fiocruz: "Instrumento de Medição de Resultados (IMR)" Anexo do TR.</t>
  </si>
  <si>
    <t>Utilização o Manual de Planejamento da Contratação, elaborado pelo Grupo de Trabalho de Terceirização da Fiocruz.</t>
  </si>
  <si>
    <t>Indicação extemporânea conforme art. 41 da IN/SEGES/MP 05/2017.</t>
  </si>
  <si>
    <t xml:space="preserve">Estimativas de preços inadequadas, coleta insuficiente de preços, ausência de método para realizar a estimativa.
</t>
  </si>
  <si>
    <t>Dimensionamento insuficiente e/ou inadequado do objeto (quantidades).
Ausência de justificativa para fixação de salários adequados, de acordo com os requisitos dos perfis.</t>
  </si>
  <si>
    <t>Seleção pela contratada de profissionais não aptos à demanda dos serviços.</t>
  </si>
  <si>
    <t>Impossibilidade de aproveitamento da mão de obra residente.</t>
  </si>
  <si>
    <t>I-08</t>
  </si>
  <si>
    <t>I-09</t>
  </si>
  <si>
    <t>Prejuízo à imagem da Instituição.</t>
  </si>
  <si>
    <t>Análise de mercado inadequada/utilização de somente uma solução do mercado como base para a definição de requisitos, direcionando a licitação à uma determinada solução (ou fornecedor, ou marca).
Exigências de habilitação restritivas.
Irregularidades no edital.</t>
  </si>
  <si>
    <t>Suspender a licitação, acatando os apontamentos, revendo seus atos ou justificando-os.</t>
  </si>
  <si>
    <t>Levantamento das necessidades reais da contratação, relativamente aos perfis de trabalhadores, justificando, se for o caso, a exceção prevista no art. 5º da IN SEGES/MP nº 05/2017.</t>
  </si>
  <si>
    <t>Prejuízo de trabalhadores, se aproveitados no novo contrato, contratados com salário menor.</t>
  </si>
  <si>
    <t xml:space="preserve">Contrato oneroso ou insuficiente para atender às necessidades da Administração.
</t>
  </si>
  <si>
    <r>
      <t xml:space="preserve">Adoção do controle interno: 
</t>
    </r>
    <r>
      <rPr>
        <b/>
        <sz val="11"/>
        <color theme="1"/>
        <rFont val="Times New Roman"/>
        <family val="1"/>
      </rPr>
      <t xml:space="preserve">Conta-Depósito Vinculada - bloqueada para movimentação. OU
Pagamento pelo Fato Gerador. </t>
    </r>
    <r>
      <rPr>
        <sz val="11"/>
        <color theme="1"/>
        <rFont val="Times New Roman"/>
        <family val="1"/>
      </rPr>
      <t xml:space="preserve">
Conforme disposto em Cadernos de Logística, elaborados pelos órgãos competentes do Governo Federal;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</si>
</sst>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b/>
      <sz val="11"/>
      <color theme="1"/>
      <name val="Times New Roman"/>
      <family val="1"/>
    </font>
    <font>
      <b/>
      <sz val="11"/>
      <color theme="5" tint="-0.249977111117893"/>
      <name val="Times New Roman"/>
      <family val="1"/>
    </font>
    <font>
      <sz val="11"/>
      <color theme="1"/>
      <name val="Times New Roman"/>
      <family val="1"/>
    </font>
    <font>
      <sz val="11"/>
      <color rgb="FFFF0000"/>
      <name val="Times New Roman"/>
      <family val="1"/>
    </font>
    <font>
      <b/>
      <sz val="11"/>
      <color rgb="FFFF0000"/>
      <name val="Calibri"/>
      <family val="2"/>
      <scheme val="minor"/>
    </font>
    <font>
      <sz val="11"/>
      <name val="Times New Roman"/>
      <family val="1"/>
    </font>
    <font>
      <b/>
      <sz val="14"/>
      <color theme="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99">
    <xf numFmtId="0" fontId="0" fillId="0" borderId="0" xfId="0"/>
    <xf numFmtId="0" fontId="2" fillId="2" borderId="2" xfId="0" applyFont="1" applyFill="1" applyBorder="1"/>
    <xf numFmtId="0" fontId="2" fillId="2" borderId="2" xfId="0" applyFont="1" applyFill="1" applyBorder="1" applyAlignment="1">
      <alignment horizontal="justify" vertical="center"/>
    </xf>
    <xf numFmtId="0" fontId="4" fillId="0" borderId="4" xfId="0" applyFont="1" applyBorder="1" applyAlignment="1">
      <alignment horizontal="justify" vertical="top" wrapText="1"/>
    </xf>
    <xf numFmtId="0" fontId="4" fillId="0" borderId="4" xfId="0" applyFont="1" applyBorder="1" applyAlignment="1">
      <alignment vertical="top"/>
    </xf>
    <xf numFmtId="0" fontId="4" fillId="0" borderId="4" xfId="0" applyFont="1" applyBorder="1" applyAlignment="1">
      <alignment horizontal="left" vertical="top"/>
    </xf>
    <xf numFmtId="0" fontId="4" fillId="0" borderId="0" xfId="0" applyFont="1"/>
    <xf numFmtId="0" fontId="4" fillId="0" borderId="0" xfId="0" applyFont="1" applyAlignment="1">
      <alignment horizontal="justify" vertical="center"/>
    </xf>
    <xf numFmtId="0" fontId="4" fillId="0" borderId="4" xfId="0" applyFont="1" applyBorder="1" applyAlignment="1">
      <alignment vertical="top" wrapText="1"/>
    </xf>
    <xf numFmtId="49" fontId="2" fillId="2" borderId="2" xfId="0" applyNumberFormat="1" applyFont="1" applyFill="1" applyBorder="1"/>
    <xf numFmtId="49" fontId="4" fillId="0" borderId="0" xfId="0" applyNumberFormat="1" applyFont="1"/>
    <xf numFmtId="49" fontId="5" fillId="0" borderId="4" xfId="0" applyNumberFormat="1" applyFont="1" applyBorder="1" applyAlignment="1">
      <alignment vertical="top" wrapText="1"/>
    </xf>
    <xf numFmtId="0" fontId="4" fillId="0" borderId="5" xfId="0" applyFont="1" applyBorder="1" applyAlignment="1">
      <alignment vertical="top" wrapText="1"/>
    </xf>
    <xf numFmtId="0" fontId="2" fillId="5" borderId="2" xfId="0" applyFont="1" applyFill="1" applyBorder="1"/>
    <xf numFmtId="0" fontId="2" fillId="5" borderId="2" xfId="0" applyFont="1" applyFill="1" applyBorder="1" applyAlignment="1">
      <alignment horizontal="justify" vertical="center"/>
    </xf>
    <xf numFmtId="49" fontId="2" fillId="5" borderId="2" xfId="0" applyNumberFormat="1" applyFont="1" applyFill="1" applyBorder="1"/>
    <xf numFmtId="0" fontId="2" fillId="6" borderId="2" xfId="0" applyFont="1" applyFill="1" applyBorder="1"/>
    <xf numFmtId="0" fontId="2" fillId="6" borderId="2" xfId="0" applyFont="1" applyFill="1" applyBorder="1" applyAlignment="1">
      <alignment horizontal="justify" vertical="center"/>
    </xf>
    <xf numFmtId="49" fontId="2" fillId="6" borderId="2" xfId="0" applyNumberFormat="1" applyFont="1" applyFill="1" applyBorder="1"/>
    <xf numFmtId="0" fontId="4" fillId="0" borderId="0" xfId="0" applyFont="1" applyAlignment="1">
      <alignment horizontal="left" vertical="center" wrapText="1"/>
    </xf>
    <xf numFmtId="0" fontId="2" fillId="0" borderId="5" xfId="0" applyFont="1" applyBorder="1" applyAlignment="1">
      <alignment horizontal="left" vertical="top"/>
    </xf>
    <xf numFmtId="0" fontId="2" fillId="0" borderId="1" xfId="0" applyFont="1" applyBorder="1" applyAlignment="1">
      <alignment horizontal="left" vertical="top"/>
    </xf>
    <xf numFmtId="0" fontId="4" fillId="0" borderId="9" xfId="0" applyFont="1" applyBorder="1" applyAlignment="1">
      <alignment horizontal="left" vertical="center" wrapText="1"/>
    </xf>
    <xf numFmtId="0" fontId="2" fillId="0" borderId="12" xfId="0" applyFont="1" applyBorder="1" applyAlignment="1">
      <alignment horizontal="left" vertical="top"/>
    </xf>
    <xf numFmtId="0" fontId="2" fillId="0" borderId="9" xfId="0" applyFont="1" applyBorder="1" applyAlignment="1">
      <alignment horizontal="left" vertical="top"/>
    </xf>
    <xf numFmtId="0" fontId="4" fillId="0" borderId="12" xfId="0" applyFont="1" applyBorder="1" applyAlignment="1">
      <alignment horizontal="justify" vertical="center" wrapText="1"/>
    </xf>
    <xf numFmtId="0" fontId="4" fillId="0" borderId="9" xfId="0" applyFont="1" applyBorder="1" applyAlignment="1">
      <alignment horizontal="justify" vertical="center" wrapText="1"/>
    </xf>
    <xf numFmtId="0" fontId="2" fillId="0" borderId="0" xfId="0" applyFont="1" applyAlignment="1">
      <alignment horizontal="left" vertical="top"/>
    </xf>
    <xf numFmtId="0" fontId="4" fillId="0" borderId="8" xfId="0" applyFont="1" applyBorder="1" applyAlignment="1">
      <alignment horizontal="justify" vertical="center" wrapText="1"/>
    </xf>
    <xf numFmtId="0" fontId="4" fillId="0" borderId="0" xfId="0" applyFont="1" applyAlignment="1">
      <alignment horizontal="justify" vertical="center" wrapText="1"/>
    </xf>
    <xf numFmtId="0" fontId="2" fillId="0" borderId="8" xfId="0" applyFont="1" applyBorder="1" applyAlignment="1">
      <alignment horizontal="left" vertical="top"/>
    </xf>
    <xf numFmtId="0" fontId="2" fillId="0" borderId="15"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vertical="top"/>
    </xf>
    <xf numFmtId="0" fontId="4" fillId="0" borderId="9" xfId="0" applyFont="1" applyBorder="1"/>
    <xf numFmtId="0" fontId="4" fillId="0" borderId="8"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0" fillId="0" borderId="0" xfId="0" applyAlignment="1">
      <alignment vertical="center"/>
    </xf>
    <xf numFmtId="0" fontId="2" fillId="2" borderId="2" xfId="0" applyFont="1" applyFill="1" applyBorder="1" applyAlignment="1">
      <alignment vertical="center"/>
    </xf>
    <xf numFmtId="49" fontId="2" fillId="2" borderId="2" xfId="0" applyNumberFormat="1" applyFont="1" applyFill="1" applyBorder="1" applyAlignment="1">
      <alignment vertical="center"/>
    </xf>
    <xf numFmtId="0" fontId="2" fillId="2" borderId="14" xfId="0" applyFont="1" applyFill="1" applyBorder="1" applyAlignment="1">
      <alignment vertical="center"/>
    </xf>
    <xf numFmtId="0" fontId="4" fillId="0" borderId="1" xfId="0" applyFont="1" applyBorder="1"/>
    <xf numFmtId="0" fontId="2" fillId="3" borderId="2" xfId="0" applyFont="1" applyFill="1" applyBorder="1"/>
    <xf numFmtId="0" fontId="4" fillId="0" borderId="0" xfId="0" applyFont="1" applyAlignment="1">
      <alignment vertical="center"/>
    </xf>
    <xf numFmtId="0" fontId="4" fillId="0" borderId="2" xfId="0" applyFont="1" applyBorder="1"/>
    <xf numFmtId="0" fontId="2" fillId="5" borderId="2" xfId="0" applyFont="1" applyFill="1" applyBorder="1" applyAlignment="1">
      <alignment horizontal="center" vertical="center"/>
    </xf>
    <xf numFmtId="0" fontId="2" fillId="2" borderId="2" xfId="0" applyFont="1" applyFill="1" applyBorder="1" applyAlignment="1">
      <alignment horizontal="left" vertical="center"/>
    </xf>
    <xf numFmtId="49" fontId="2" fillId="2" borderId="2" xfId="0" applyNumberFormat="1" applyFont="1" applyFill="1" applyBorder="1" applyAlignment="1">
      <alignment horizontal="left" vertical="center"/>
    </xf>
    <xf numFmtId="0" fontId="4" fillId="0" borderId="15" xfId="0" applyFont="1" applyBorder="1" applyAlignment="1">
      <alignment vertical="top" wrapText="1"/>
    </xf>
    <xf numFmtId="0" fontId="2" fillId="0" borderId="12"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justify" vertical="top" wrapText="1"/>
    </xf>
    <xf numFmtId="0" fontId="4" fillId="0" borderId="10" xfId="0" applyFont="1" applyBorder="1" applyAlignment="1">
      <alignment vertical="top" wrapText="1"/>
    </xf>
    <xf numFmtId="0" fontId="4" fillId="0" borderId="9" xfId="0" applyFont="1" applyBorder="1" applyAlignment="1">
      <alignment horizontal="left" vertical="top" wrapText="1"/>
    </xf>
    <xf numFmtId="0" fontId="4" fillId="0" borderId="6" xfId="0" applyFont="1" applyBorder="1" applyAlignment="1">
      <alignment vertical="center"/>
    </xf>
    <xf numFmtId="0" fontId="3" fillId="0" borderId="3"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vertical="center"/>
    </xf>
    <xf numFmtId="0" fontId="4" fillId="0" borderId="3" xfId="0" applyFont="1" applyBorder="1" applyAlignment="1">
      <alignment vertical="center"/>
    </xf>
    <xf numFmtId="0" fontId="2" fillId="3" borderId="2" xfId="0" applyFont="1" applyFill="1" applyBorder="1" applyAlignment="1">
      <alignment vertical="center"/>
    </xf>
    <xf numFmtId="0" fontId="4" fillId="0" borderId="2" xfId="0" applyFont="1" applyBorder="1" applyAlignment="1">
      <alignment vertical="center"/>
    </xf>
    <xf numFmtId="0" fontId="2" fillId="5" borderId="2" xfId="0" applyFont="1" applyFill="1" applyBorder="1" applyAlignment="1">
      <alignment vertical="center"/>
    </xf>
    <xf numFmtId="0" fontId="2" fillId="6" borderId="2" xfId="0" applyFont="1" applyFill="1" applyBorder="1" applyAlignment="1">
      <alignment vertical="center"/>
    </xf>
    <xf numFmtId="0" fontId="5" fillId="0" borderId="9" xfId="0" applyFont="1" applyBorder="1" applyAlignment="1">
      <alignment horizontal="left" vertical="top"/>
    </xf>
    <xf numFmtId="0" fontId="4" fillId="0" borderId="0" xfId="0" applyFont="1" applyAlignment="1">
      <alignment vertical="top"/>
    </xf>
    <xf numFmtId="0" fontId="2" fillId="2" borderId="2" xfId="0" applyFont="1" applyFill="1" applyBorder="1" applyAlignment="1">
      <alignment vertical="top"/>
    </xf>
    <xf numFmtId="0" fontId="2" fillId="2" borderId="2" xfId="0" applyFont="1" applyFill="1" applyBorder="1" applyAlignment="1">
      <alignment horizontal="left" vertical="top"/>
    </xf>
    <xf numFmtId="0" fontId="2" fillId="3" borderId="2" xfId="0" applyFont="1" applyFill="1" applyBorder="1" applyAlignment="1">
      <alignment vertical="top"/>
    </xf>
    <xf numFmtId="0" fontId="2" fillId="5" borderId="2" xfId="0" applyFont="1" applyFill="1" applyBorder="1" applyAlignment="1">
      <alignment vertical="top"/>
    </xf>
    <xf numFmtId="0" fontId="2" fillId="6" borderId="2" xfId="0" applyFont="1" applyFill="1" applyBorder="1" applyAlignment="1">
      <alignment vertical="top"/>
    </xf>
    <xf numFmtId="0" fontId="5" fillId="0" borderId="10" xfId="0" applyFont="1" applyBorder="1" applyAlignment="1">
      <alignment horizontal="justify" vertical="top"/>
    </xf>
    <xf numFmtId="0" fontId="4" fillId="0" borderId="6" xfId="0" applyFont="1" applyBorder="1" applyAlignment="1">
      <alignment horizontal="justify" vertical="top" wrapText="1"/>
    </xf>
    <xf numFmtId="0" fontId="4" fillId="0" borderId="10" xfId="0" applyFont="1" applyBorder="1" applyAlignment="1">
      <alignment horizontal="justify"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4" fillId="0" borderId="9" xfId="0" applyFont="1" applyBorder="1" applyAlignment="1">
      <alignment horizontal="left"/>
    </xf>
    <xf numFmtId="49" fontId="2" fillId="5" borderId="2" xfId="0" applyNumberFormat="1" applyFont="1" applyFill="1" applyBorder="1" applyAlignment="1">
      <alignment horizontal="center" vertical="center"/>
    </xf>
    <xf numFmtId="0" fontId="4" fillId="0" borderId="6" xfId="0" applyFont="1" applyBorder="1" applyAlignment="1">
      <alignment vertical="center" wrapText="1"/>
    </xf>
    <xf numFmtId="0" fontId="2" fillId="6" borderId="9" xfId="0" applyFont="1" applyFill="1" applyBorder="1" applyAlignment="1">
      <alignment vertical="center"/>
    </xf>
    <xf numFmtId="0" fontId="2" fillId="6" borderId="9" xfId="0" applyFont="1" applyFill="1" applyBorder="1" applyAlignment="1">
      <alignment horizontal="justify" vertical="center"/>
    </xf>
    <xf numFmtId="0" fontId="2" fillId="6" borderId="9" xfId="0" applyFont="1" applyFill="1" applyBorder="1" applyAlignment="1">
      <alignment vertical="top"/>
    </xf>
    <xf numFmtId="0" fontId="2" fillId="6" borderId="9" xfId="0" applyFont="1" applyFill="1" applyBorder="1"/>
    <xf numFmtId="49" fontId="2" fillId="6" borderId="9" xfId="0" applyNumberFormat="1" applyFont="1" applyFill="1" applyBorder="1"/>
    <xf numFmtId="0" fontId="4" fillId="0" borderId="8" xfId="0" applyFont="1" applyBorder="1" applyAlignment="1">
      <alignment horizontal="justify" vertical="top" wrapText="1"/>
    </xf>
    <xf numFmtId="0" fontId="4" fillId="0" borderId="9" xfId="0" applyFont="1" applyBorder="1" applyAlignment="1">
      <alignment vertical="top"/>
    </xf>
    <xf numFmtId="0" fontId="4" fillId="0" borderId="6" xfId="0" applyFont="1" applyBorder="1" applyAlignment="1">
      <alignment horizontal="left" vertical="top"/>
    </xf>
    <xf numFmtId="0" fontId="4" fillId="0" borderId="6" xfId="0" applyFont="1" applyBorder="1" applyAlignment="1">
      <alignment vertical="top"/>
    </xf>
    <xf numFmtId="0" fontId="4" fillId="0" borderId="4" xfId="0" applyFont="1" applyBorder="1" applyAlignment="1">
      <alignment horizontal="left" vertical="top" wrapText="1"/>
    </xf>
    <xf numFmtId="0" fontId="7" fillId="0" borderId="12" xfId="0" applyFont="1" applyBorder="1" applyAlignment="1">
      <alignment horizontal="justify" vertical="top"/>
    </xf>
    <xf numFmtId="0" fontId="5" fillId="0" borderId="9" xfId="0" applyFont="1" applyBorder="1" applyAlignment="1">
      <alignment horizontal="justify" vertical="top"/>
    </xf>
    <xf numFmtId="0" fontId="4" fillId="0" borderId="4" xfId="0" applyFont="1" applyBorder="1" applyAlignment="1">
      <alignment horizontal="justify" vertical="top"/>
    </xf>
    <xf numFmtId="0" fontId="6" fillId="0" borderId="0" xfId="0" applyFont="1" applyAlignment="1">
      <alignment vertical="top"/>
    </xf>
    <xf numFmtId="0" fontId="4" fillId="0" borderId="13" xfId="0" applyFont="1" applyBorder="1" applyAlignment="1">
      <alignment vertical="top"/>
    </xf>
    <xf numFmtId="0" fontId="0" fillId="3" borderId="0" xfId="0" applyFill="1" applyAlignment="1">
      <alignment horizontal="center" vertical="top"/>
    </xf>
    <xf numFmtId="0" fontId="0" fillId="3" borderId="0" xfId="0" applyFill="1" applyAlignment="1">
      <alignment vertical="top" wrapText="1"/>
    </xf>
    <xf numFmtId="0" fontId="0" fillId="3" borderId="9" xfId="0" applyFill="1" applyBorder="1" applyAlignment="1">
      <alignment horizontal="center" vertical="top"/>
    </xf>
    <xf numFmtId="0" fontId="0" fillId="3" borderId="9" xfId="0" applyFill="1" applyBorder="1" applyAlignment="1">
      <alignment vertical="top" wrapText="1"/>
    </xf>
    <xf numFmtId="0" fontId="0" fillId="3" borderId="1" xfId="0" applyFill="1" applyBorder="1" applyAlignment="1">
      <alignment horizontal="center" vertical="top"/>
    </xf>
    <xf numFmtId="0" fontId="0" fillId="3" borderId="1" xfId="0" applyFill="1" applyBorder="1" applyAlignment="1">
      <alignment vertical="top" wrapText="1"/>
    </xf>
    <xf numFmtId="0" fontId="0" fillId="4" borderId="1" xfId="0" applyFill="1" applyBorder="1" applyAlignment="1">
      <alignment horizontal="center" vertical="top"/>
    </xf>
    <xf numFmtId="0" fontId="0" fillId="4" borderId="1" xfId="0" applyFill="1" applyBorder="1" applyAlignment="1">
      <alignment vertical="top" wrapText="1"/>
    </xf>
    <xf numFmtId="0" fontId="0" fillId="4" borderId="0" xfId="0" applyFill="1" applyAlignment="1">
      <alignment horizontal="center" vertical="top"/>
    </xf>
    <xf numFmtId="0" fontId="0" fillId="4" borderId="0" xfId="0" applyFill="1" applyAlignment="1">
      <alignment vertical="top" wrapText="1"/>
    </xf>
    <xf numFmtId="0" fontId="0" fillId="4" borderId="9" xfId="0" applyFill="1" applyBorder="1" applyAlignment="1">
      <alignment horizontal="center" vertical="top"/>
    </xf>
    <xf numFmtId="0" fontId="0" fillId="4" borderId="9" xfId="0" applyFill="1" applyBorder="1" applyAlignment="1">
      <alignment vertical="top" wrapText="1"/>
    </xf>
    <xf numFmtId="0" fontId="0" fillId="7" borderId="1" xfId="0" applyFill="1" applyBorder="1" applyAlignment="1">
      <alignment horizontal="center" vertical="top"/>
    </xf>
    <xf numFmtId="0" fontId="0" fillId="7" borderId="1" xfId="0" applyFill="1" applyBorder="1" applyAlignment="1">
      <alignment vertical="top" wrapText="1"/>
    </xf>
    <xf numFmtId="0" fontId="0" fillId="7" borderId="0" xfId="0" applyFill="1" applyAlignment="1">
      <alignment horizontal="center" vertical="top"/>
    </xf>
    <xf numFmtId="0" fontId="0" fillId="7" borderId="0" xfId="0" applyFill="1" applyAlignment="1">
      <alignment vertical="top" wrapText="1"/>
    </xf>
    <xf numFmtId="0" fontId="0" fillId="7" borderId="9" xfId="0" applyFill="1" applyBorder="1" applyAlignment="1">
      <alignment horizontal="center" vertical="top"/>
    </xf>
    <xf numFmtId="0" fontId="0" fillId="7" borderId="9" xfId="0" applyFill="1" applyBorder="1" applyAlignment="1">
      <alignment vertical="top" wrapText="1"/>
    </xf>
    <xf numFmtId="0" fontId="4" fillId="0" borderId="1" xfId="0" applyFont="1" applyBorder="1" applyAlignment="1">
      <alignment vertical="top"/>
    </xf>
    <xf numFmtId="0" fontId="4" fillId="0" borderId="10" xfId="0" applyFont="1" applyBorder="1" applyAlignment="1">
      <alignment vertical="top"/>
    </xf>
    <xf numFmtId="0" fontId="4" fillId="0" borderId="3" xfId="0" applyFont="1" applyBorder="1" applyAlignment="1">
      <alignment vertical="top"/>
    </xf>
    <xf numFmtId="0" fontId="4" fillId="0" borderId="12" xfId="0" applyFont="1" applyBorder="1" applyAlignment="1">
      <alignment horizontal="justify" vertical="top" wrapText="1"/>
    </xf>
    <xf numFmtId="0" fontId="4" fillId="0" borderId="9" xfId="0" applyFont="1" applyBorder="1" applyAlignment="1">
      <alignment horizontal="justify" vertical="top" wrapText="1"/>
    </xf>
    <xf numFmtId="0" fontId="4" fillId="0" borderId="0" xfId="0" applyFont="1" applyAlignment="1">
      <alignment horizontal="left" vertical="top"/>
    </xf>
    <xf numFmtId="0" fontId="4" fillId="0" borderId="9" xfId="0" applyFont="1" applyBorder="1" applyAlignment="1">
      <alignment horizontal="left" vertical="top"/>
    </xf>
    <xf numFmtId="0" fontId="4" fillId="0" borderId="4" xfId="0" applyFont="1" applyBorder="1" applyAlignment="1">
      <alignment horizontal="justify" vertical="justify"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vertical="top"/>
    </xf>
    <xf numFmtId="0" fontId="2" fillId="0" borderId="12" xfId="0" applyFont="1" applyBorder="1" applyAlignment="1">
      <alignment horizontal="left" vertical="top"/>
    </xf>
    <xf numFmtId="0" fontId="2" fillId="0" borderId="9" xfId="0" applyFont="1" applyBorder="1" applyAlignment="1">
      <alignment horizontal="left" vertical="top"/>
    </xf>
    <xf numFmtId="0" fontId="2" fillId="0" borderId="15" xfId="0" applyFont="1" applyBorder="1" applyAlignment="1">
      <alignment horizontal="left" vertical="top"/>
    </xf>
    <xf numFmtId="0" fontId="2" fillId="0" borderId="2" xfId="0" applyFont="1" applyBorder="1" applyAlignment="1">
      <alignment horizontal="left" vertical="top"/>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9" xfId="0" applyFont="1" applyFill="1" applyBorder="1" applyAlignment="1">
      <alignment horizontal="left" vertical="center"/>
    </xf>
    <xf numFmtId="0" fontId="4" fillId="0" borderId="7" xfId="0" applyFont="1" applyBorder="1" applyAlignment="1">
      <alignment horizontal="justify" vertical="top" wrapText="1"/>
    </xf>
    <xf numFmtId="0" fontId="4" fillId="0" borderId="7" xfId="0" applyFont="1" applyBorder="1" applyAlignment="1">
      <alignment horizontal="justify" vertical="top"/>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justify" vertical="center" wrapText="1"/>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1"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0" xfId="0" applyFont="1" applyAlignment="1">
      <alignment horizontal="justify" vertical="center" wrapText="1"/>
    </xf>
    <xf numFmtId="0" fontId="4" fillId="0" borderId="6"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 xfId="0" applyFont="1" applyBorder="1" applyAlignment="1">
      <alignment horizontal="justify" vertical="center"/>
    </xf>
    <xf numFmtId="0" fontId="4" fillId="0" borderId="3" xfId="0" applyFont="1" applyBorder="1" applyAlignment="1">
      <alignment horizontal="justify" vertical="center"/>
    </xf>
    <xf numFmtId="0" fontId="4" fillId="0" borderId="8" xfId="0" applyFont="1" applyBorder="1" applyAlignment="1">
      <alignment horizontal="justify" vertical="top" wrapText="1"/>
    </xf>
    <xf numFmtId="0" fontId="4" fillId="0" borderId="0" xfId="0" applyFont="1" applyAlignment="1">
      <alignment horizontal="justify" vertical="top" wrapText="1"/>
    </xf>
    <xf numFmtId="0" fontId="4" fillId="0" borderId="6" xfId="0" applyFont="1" applyBorder="1" applyAlignment="1">
      <alignment horizontal="justify" vertical="top" wrapText="1"/>
    </xf>
    <xf numFmtId="0" fontId="2" fillId="0" borderId="5" xfId="0" applyFont="1" applyBorder="1"/>
    <xf numFmtId="0" fontId="2" fillId="0" borderId="1" xfId="0" applyFont="1" applyBorder="1"/>
    <xf numFmtId="0" fontId="2" fillId="0" borderId="8" xfId="0" applyFont="1" applyBorder="1" applyAlignment="1">
      <alignment vertical="top"/>
    </xf>
    <xf numFmtId="0" fontId="2" fillId="0" borderId="0" xfId="0" applyFont="1" applyAlignment="1">
      <alignment vertical="top"/>
    </xf>
    <xf numFmtId="0" fontId="2" fillId="0" borderId="12" xfId="0" applyFont="1" applyBorder="1" applyAlignment="1">
      <alignment vertical="top"/>
    </xf>
    <xf numFmtId="0" fontId="2" fillId="0" borderId="9" xfId="0" applyFont="1" applyBorder="1" applyAlignment="1">
      <alignment vertical="top"/>
    </xf>
    <xf numFmtId="0" fontId="2" fillId="0" borderId="5" xfId="0" applyFont="1" applyBorder="1" applyAlignment="1">
      <alignment horizontal="left"/>
    </xf>
    <xf numFmtId="0" fontId="2" fillId="0" borderId="1" xfId="0" applyFont="1" applyBorder="1" applyAlignment="1">
      <alignment horizontal="left"/>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2" fillId="3" borderId="2" xfId="0" applyFont="1" applyFill="1" applyBorder="1" applyAlignment="1">
      <alignment horizontal="left"/>
    </xf>
    <xf numFmtId="0" fontId="2" fillId="3" borderId="1" xfId="0" applyFont="1" applyFill="1" applyBorder="1" applyAlignment="1">
      <alignment horizontal="left"/>
    </xf>
    <xf numFmtId="0" fontId="2" fillId="3" borderId="9" xfId="0" applyFont="1" applyFill="1" applyBorder="1" applyAlignment="1">
      <alignment horizontal="left"/>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2" fillId="7" borderId="2" xfId="0" applyFont="1" applyFill="1" applyBorder="1" applyAlignment="1">
      <alignment horizontal="left"/>
    </xf>
    <xf numFmtId="0" fontId="4" fillId="0" borderId="8"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justify" vertical="top" wrapText="1"/>
    </xf>
    <xf numFmtId="0" fontId="4" fillId="0" borderId="1" xfId="0" applyFont="1" applyBorder="1" applyAlignment="1">
      <alignment horizontal="justify" vertical="top"/>
    </xf>
    <xf numFmtId="0" fontId="2" fillId="4" borderId="2" xfId="0" applyFont="1" applyFill="1" applyBorder="1" applyAlignment="1">
      <alignment horizontal="left"/>
    </xf>
    <xf numFmtId="0" fontId="2" fillId="4" borderId="9" xfId="0" applyFont="1" applyFill="1" applyBorder="1" applyAlignment="1">
      <alignment horizontal="left"/>
    </xf>
    <xf numFmtId="0" fontId="2" fillId="4" borderId="1" xfId="0" applyFont="1" applyFill="1" applyBorder="1" applyAlignment="1">
      <alignment horizontal="left"/>
    </xf>
    <xf numFmtId="0" fontId="4" fillId="0" borderId="6" xfId="0" applyFont="1" applyBorder="1" applyAlignment="1">
      <alignment horizontal="left" vertical="center" wrapText="1"/>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12"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5" fillId="0" borderId="0" xfId="0" applyFont="1" applyAlignment="1">
      <alignment horizontal="justify" vertical="top" wrapText="1"/>
    </xf>
    <xf numFmtId="0" fontId="5" fillId="0" borderId="6" xfId="0" applyFont="1" applyBorder="1" applyAlignment="1">
      <alignment horizontal="justify" vertical="top" wrapText="1"/>
    </xf>
    <xf numFmtId="0" fontId="4" fillId="0" borderId="12" xfId="0" applyFont="1" applyBorder="1" applyAlignment="1">
      <alignment horizontal="justify"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0" fontId="4" fillId="0" borderId="3" xfId="0" applyFont="1" applyBorder="1" applyAlignment="1">
      <alignment horizontal="justify" vertical="top"/>
    </xf>
    <xf numFmtId="0" fontId="4" fillId="0" borderId="4" xfId="0" applyFont="1" applyBorder="1" applyAlignment="1">
      <alignment horizontal="justify" vertical="center" wrapText="1"/>
    </xf>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9"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wrapText="1"/>
    </xf>
    <xf numFmtId="0" fontId="4" fillId="0" borderId="3" xfId="0" applyFont="1" applyBorder="1" applyAlignment="1">
      <alignment horizontal="left" vertical="center" wrapText="1"/>
    </xf>
    <xf numFmtId="0" fontId="4" fillId="0" borderId="5" xfId="0" applyFont="1" applyBorder="1" applyAlignment="1">
      <alignment horizontal="justify" vertical="center"/>
    </xf>
    <xf numFmtId="0" fontId="4" fillId="0" borderId="0" xfId="0" applyFont="1" applyAlignment="1">
      <alignment horizontal="justify" vertical="center"/>
    </xf>
    <xf numFmtId="0" fontId="4" fillId="0" borderId="6" xfId="0" applyFont="1" applyBorder="1" applyAlignment="1">
      <alignment horizontal="justify" vertical="center"/>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2" fillId="7" borderId="2" xfId="0" applyFont="1" applyFill="1" applyBorder="1" applyAlignment="1">
      <alignment horizontal="left" vertical="center"/>
    </xf>
    <xf numFmtId="0" fontId="2" fillId="7" borderId="0" xfId="0" applyFont="1" applyFill="1" applyAlignment="1">
      <alignment horizontal="left" vertical="center"/>
    </xf>
    <xf numFmtId="0" fontId="4" fillId="0" borderId="11" xfId="0" applyFont="1" applyBorder="1" applyAlignment="1">
      <alignment horizontal="justify" vertical="top" wrapText="1"/>
    </xf>
    <xf numFmtId="0" fontId="4" fillId="0" borderId="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6" xfId="0" applyFont="1" applyBorder="1" applyAlignment="1">
      <alignment horizontal="left" vertical="top" wrapText="1"/>
    </xf>
    <xf numFmtId="0" fontId="2" fillId="2" borderId="2" xfId="0" applyFont="1" applyFill="1" applyBorder="1" applyAlignment="1">
      <alignment horizontal="center"/>
    </xf>
    <xf numFmtId="0" fontId="4" fillId="0" borderId="14" xfId="0" applyFont="1" applyBorder="1" applyAlignment="1">
      <alignment horizontal="justify" vertical="center" wrapText="1"/>
    </xf>
    <xf numFmtId="0" fontId="7" fillId="0" borderId="8" xfId="0" applyFont="1" applyBorder="1" applyAlignment="1">
      <alignment horizontal="left" vertical="top"/>
    </xf>
    <xf numFmtId="0" fontId="7" fillId="0" borderId="0" xfId="0" applyFont="1" applyAlignment="1">
      <alignment horizontal="left" vertical="top"/>
    </xf>
    <xf numFmtId="0" fontId="7" fillId="0" borderId="6" xfId="0" applyFont="1" applyBorder="1" applyAlignment="1">
      <alignment horizontal="left" vertical="top"/>
    </xf>
    <xf numFmtId="0" fontId="4" fillId="0" borderId="14" xfId="0" applyFont="1" applyBorder="1" applyAlignment="1">
      <alignment horizontal="justify" vertical="top" wrapText="1"/>
    </xf>
    <xf numFmtId="0" fontId="2" fillId="5" borderId="2" xfId="0" applyFont="1" applyFill="1" applyBorder="1" applyAlignment="1">
      <alignment horizontal="center" vertical="center"/>
    </xf>
    <xf numFmtId="0" fontId="2" fillId="4" borderId="0" xfId="0" applyFont="1" applyFill="1" applyAlignment="1">
      <alignment horizontal="left"/>
    </xf>
    <xf numFmtId="0" fontId="4" fillId="0" borderId="15" xfId="0" applyFont="1" applyBorder="1" applyAlignment="1">
      <alignment horizontal="justify" vertical="center" wrapText="1"/>
    </xf>
    <xf numFmtId="0" fontId="2" fillId="4" borderId="2" xfId="0" applyFont="1" applyFill="1" applyBorder="1" applyAlignment="1">
      <alignment horizontal="left" vertical="center"/>
    </xf>
    <xf numFmtId="0" fontId="4" fillId="0" borderId="14" xfId="0" applyFont="1" applyBorder="1" applyAlignment="1">
      <alignment horizontal="justify" vertical="center"/>
    </xf>
    <xf numFmtId="0" fontId="2" fillId="6" borderId="1" xfId="0" applyFont="1" applyFill="1" applyBorder="1" applyAlignment="1">
      <alignment horizontal="center" vertical="center"/>
    </xf>
    <xf numFmtId="0" fontId="2" fillId="6" borderId="9" xfId="0" applyFont="1" applyFill="1" applyBorder="1" applyAlignment="1">
      <alignment horizontal="center" vertical="center"/>
    </xf>
    <xf numFmtId="0" fontId="4" fillId="0" borderId="0" xfId="0" applyFont="1" applyAlignment="1">
      <alignment horizontal="justify" vertical="top"/>
    </xf>
    <xf numFmtId="0" fontId="4" fillId="0" borderId="6" xfId="0" applyFont="1" applyBorder="1" applyAlignment="1">
      <alignment horizontal="justify" vertical="top"/>
    </xf>
    <xf numFmtId="0" fontId="4" fillId="0" borderId="1" xfId="0" applyFont="1" applyBorder="1" applyAlignment="1">
      <alignment horizontal="justify" vertical="top" wrapText="1"/>
    </xf>
    <xf numFmtId="0" fontId="4" fillId="0" borderId="3" xfId="0" applyFont="1" applyBorder="1" applyAlignment="1">
      <alignment horizontal="justify" vertical="top" wrapText="1"/>
    </xf>
    <xf numFmtId="0" fontId="4" fillId="0" borderId="7" xfId="0" applyFont="1" applyBorder="1" applyAlignment="1">
      <alignment horizontal="left" vertical="top" wrapText="1"/>
    </xf>
    <xf numFmtId="0" fontId="4" fillId="0" borderId="7" xfId="0" applyFont="1" applyBorder="1" applyAlignment="1">
      <alignment horizontal="left" vertical="top"/>
    </xf>
    <xf numFmtId="0" fontId="2" fillId="7" borderId="1" xfId="0" applyFont="1" applyFill="1" applyBorder="1" applyAlignment="1">
      <alignment horizontal="left"/>
    </xf>
    <xf numFmtId="0" fontId="2" fillId="7" borderId="0" xfId="0" applyFont="1" applyFill="1" applyAlignment="1">
      <alignment horizontal="left"/>
    </xf>
    <xf numFmtId="0" fontId="2" fillId="7" borderId="9" xfId="0" applyFont="1" applyFill="1" applyBorder="1" applyAlignment="1">
      <alignment horizontal="left"/>
    </xf>
    <xf numFmtId="0" fontId="4" fillId="0" borderId="10" xfId="0" applyFont="1" applyBorder="1" applyAlignment="1">
      <alignment horizontal="left" vertical="top" wrapText="1"/>
    </xf>
    <xf numFmtId="0" fontId="4" fillId="0" borderId="8" xfId="0" applyFont="1" applyBorder="1" applyAlignment="1">
      <alignment horizontal="justify" vertical="justify" wrapText="1"/>
    </xf>
    <xf numFmtId="0" fontId="4" fillId="0" borderId="0" xfId="0" applyFont="1" applyAlignment="1">
      <alignment horizontal="justify" vertical="justify" wrapText="1"/>
    </xf>
    <xf numFmtId="0" fontId="4" fillId="0" borderId="6" xfId="0" applyFont="1" applyBorder="1" applyAlignment="1">
      <alignment horizontal="justify" vertical="justify" wrapText="1"/>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left" vertical="center" wrapText="1"/>
    </xf>
    <xf numFmtId="0" fontId="2" fillId="7" borderId="1" xfId="0" applyFont="1" applyFill="1" applyBorder="1" applyAlignment="1">
      <alignment horizontal="left" vertical="center"/>
    </xf>
    <xf numFmtId="0" fontId="4" fillId="0" borderId="5" xfId="0" applyFont="1" applyBorder="1" applyAlignment="1">
      <alignment horizontal="justify" vertical="justify" wrapText="1"/>
    </xf>
    <xf numFmtId="0" fontId="4" fillId="0" borderId="1" xfId="0" applyFont="1" applyBorder="1" applyAlignment="1">
      <alignment horizontal="justify" vertical="justify"/>
    </xf>
    <xf numFmtId="0" fontId="2" fillId="3" borderId="10" xfId="0" applyFont="1" applyFill="1" applyBorder="1"/>
    <xf numFmtId="0" fontId="2" fillId="3" borderId="11" xfId="0" applyFont="1" applyFill="1" applyBorder="1"/>
    <xf numFmtId="0" fontId="2" fillId="3" borderId="12" xfId="0" applyFont="1" applyFill="1" applyBorder="1"/>
    <xf numFmtId="0" fontId="2" fillId="0" borderId="1" xfId="0" applyFont="1" applyBorder="1" applyAlignment="1">
      <alignment horizontal="left" vertical="center"/>
    </xf>
    <xf numFmtId="0" fontId="4" fillId="0" borderId="12" xfId="0" applyFont="1" applyBorder="1" applyAlignment="1">
      <alignment horizontal="justify" vertical="justify" wrapText="1"/>
    </xf>
    <xf numFmtId="0" fontId="4" fillId="0" borderId="9" xfId="0" applyFont="1" applyBorder="1" applyAlignment="1">
      <alignment horizontal="justify" vertical="justify" wrapText="1"/>
    </xf>
    <xf numFmtId="0" fontId="2" fillId="4" borderId="9" xfId="0" applyFont="1" applyFill="1" applyBorder="1" applyAlignment="1">
      <alignment horizontal="left" vertical="center"/>
    </xf>
    <xf numFmtId="0" fontId="4" fillId="0" borderId="9" xfId="0" applyFont="1" applyBorder="1" applyAlignment="1">
      <alignment horizontal="justify" vertical="top"/>
    </xf>
    <xf numFmtId="0" fontId="2" fillId="0" borderId="5" xfId="0" applyFont="1" applyBorder="1" applyAlignment="1">
      <alignment horizontal="left" vertical="center"/>
    </xf>
    <xf numFmtId="0" fontId="4" fillId="0" borderId="1" xfId="0" applyFont="1" applyBorder="1" applyAlignment="1">
      <alignment horizontal="left" vertical="top"/>
    </xf>
    <xf numFmtId="0" fontId="4" fillId="0" borderId="3" xfId="0" applyFont="1" applyBorder="1" applyAlignment="1">
      <alignment horizontal="left" vertical="top"/>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2" fillId="7" borderId="9" xfId="0" applyFont="1" applyFill="1" applyBorder="1" applyAlignment="1">
      <alignment horizontal="left" vertical="center"/>
    </xf>
    <xf numFmtId="0" fontId="2" fillId="3" borderId="13" xfId="0" applyFont="1" applyFill="1" applyBorder="1"/>
    <xf numFmtId="0" fontId="2" fillId="3" borderId="14" xfId="0" applyFont="1" applyFill="1" applyBorder="1"/>
    <xf numFmtId="0" fontId="2" fillId="3" borderId="15" xfId="0" applyFont="1" applyFill="1" applyBorder="1"/>
    <xf numFmtId="0" fontId="2" fillId="0" borderId="15" xfId="0" applyFont="1" applyBorder="1" applyAlignment="1">
      <alignment horizontal="left"/>
    </xf>
    <xf numFmtId="0" fontId="2" fillId="0" borderId="2" xfId="0" applyFont="1" applyBorder="1" applyAlignment="1">
      <alignment horizontal="left"/>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4" fillId="0" borderId="4" xfId="0" applyFont="1" applyBorder="1" applyAlignment="1">
      <alignment horizontal="justify" vertical="top" wrapText="1"/>
    </xf>
    <xf numFmtId="0" fontId="4" fillId="0" borderId="5" xfId="0" applyFont="1" applyBorder="1" applyAlignment="1">
      <alignment horizontal="left" wrapText="1"/>
    </xf>
    <xf numFmtId="0" fontId="4" fillId="0" borderId="1" xfId="0" applyFont="1" applyBorder="1" applyAlignment="1">
      <alignment horizontal="left" wrapText="1"/>
    </xf>
    <xf numFmtId="0" fontId="4" fillId="0" borderId="8"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justify" vertical="center"/>
    </xf>
    <xf numFmtId="0" fontId="8" fillId="0" borderId="0" xfId="0" applyFont="1" applyAlignment="1">
      <alignment horizontal="center" vertical="center" wrapText="1"/>
    </xf>
    <xf numFmtId="0" fontId="8" fillId="6" borderId="1" xfId="0" applyFont="1" applyFill="1" applyBorder="1" applyAlignment="1">
      <alignment horizontal="center" vertical="center" textRotation="90"/>
    </xf>
    <xf numFmtId="0" fontId="8" fillId="6" borderId="0" xfId="0" applyFont="1" applyFill="1" applyAlignment="1">
      <alignment horizontal="center" vertical="center" textRotation="90"/>
    </xf>
    <xf numFmtId="0" fontId="8" fillId="6" borderId="9" xfId="0" applyFont="1" applyFill="1" applyBorder="1" applyAlignment="1">
      <alignment horizontal="center" vertical="center" textRotation="90"/>
    </xf>
    <xf numFmtId="0" fontId="8" fillId="5" borderId="1" xfId="0" applyFont="1" applyFill="1" applyBorder="1" applyAlignment="1">
      <alignment horizontal="center" vertical="center" textRotation="90"/>
    </xf>
    <xf numFmtId="0" fontId="8" fillId="5" borderId="0" xfId="0" applyFont="1" applyFill="1" applyAlignment="1">
      <alignment horizontal="center" vertical="center" textRotation="90"/>
    </xf>
    <xf numFmtId="0" fontId="8" fillId="5" borderId="9" xfId="0" applyFont="1" applyFill="1" applyBorder="1" applyAlignment="1">
      <alignment horizontal="center" vertical="center" textRotation="90"/>
    </xf>
    <xf numFmtId="0" fontId="8" fillId="2" borderId="1" xfId="0" applyFont="1" applyFill="1" applyBorder="1" applyAlignment="1">
      <alignment horizontal="center" vertical="center" textRotation="90"/>
    </xf>
    <xf numFmtId="0" fontId="8" fillId="2" borderId="0" xfId="0" applyFont="1" applyFill="1" applyAlignment="1">
      <alignment horizontal="center" vertical="center" textRotation="90"/>
    </xf>
    <xf numFmtId="0" fontId="8" fillId="2" borderId="9" xfId="0" applyFont="1" applyFill="1" applyBorder="1" applyAlignment="1">
      <alignment horizontal="center" vertical="center" textRotation="90"/>
    </xf>
    <xf numFmtId="0" fontId="4" fillId="0" borderId="8" xfId="0" applyFont="1" applyBorder="1" applyAlignment="1">
      <alignment horizontal="justify" vertical="top"/>
    </xf>
    <xf numFmtId="0" fontId="4" fillId="0" borderId="0" xfId="0" applyFont="1" applyBorder="1" applyAlignment="1">
      <alignment horizontal="left" vertical="center" wrapText="1"/>
    </xf>
    <xf numFmtId="0" fontId="2" fillId="0" borderId="0" xfId="0" applyFont="1" applyBorder="1" applyAlignment="1">
      <alignment horizontal="left" vertical="top"/>
    </xf>
    <xf numFmtId="0" fontId="4" fillId="0" borderId="12" xfId="0" applyFont="1" applyBorder="1" applyAlignment="1">
      <alignment horizontal="justify" vertical="center"/>
    </xf>
    <xf numFmtId="0" fontId="4" fillId="0" borderId="0"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E232B-294F-401D-8A64-13FD373ED377}">
  <dimension ref="A2:L709"/>
  <sheetViews>
    <sheetView showGridLines="0" tabSelected="1" zoomScale="120" zoomScaleNormal="120" workbookViewId="0">
      <selection activeCell="B689" sqref="B689:J689"/>
    </sheetView>
  </sheetViews>
  <sheetFormatPr defaultRowHeight="15" x14ac:dyDescent="0.25"/>
  <cols>
    <col min="1" max="1" width="5.85546875" customWidth="1"/>
    <col min="2" max="2" width="10.140625" style="46" customWidth="1"/>
    <col min="3" max="3" width="31.140625" style="7" customWidth="1"/>
    <col min="4" max="4" width="41.28515625" style="7" customWidth="1"/>
    <col min="5" max="5" width="23.140625" style="69" customWidth="1"/>
    <col min="6" max="6" width="19.42578125" style="69" customWidth="1"/>
    <col min="7" max="7" width="18" style="6" customWidth="1"/>
    <col min="8" max="8" width="13.28515625" style="6" customWidth="1"/>
    <col min="9" max="9" width="29.85546875" style="10" bestFit="1" customWidth="1"/>
    <col min="10" max="10" width="22.7109375" style="6" customWidth="1"/>
  </cols>
  <sheetData>
    <row r="2" spans="2:10" x14ac:dyDescent="0.25">
      <c r="B2" s="222" t="s">
        <v>2</v>
      </c>
      <c r="C2" s="222"/>
      <c r="D2" s="222"/>
      <c r="E2" s="222"/>
      <c r="F2" s="222"/>
      <c r="G2" s="222"/>
      <c r="H2" s="222"/>
      <c r="I2" s="222"/>
      <c r="J2" s="222"/>
    </row>
    <row r="3" spans="2:10" ht="4.5" customHeight="1" x14ac:dyDescent="0.25"/>
    <row r="4" spans="2:10" x14ac:dyDescent="0.25">
      <c r="B4" s="41" t="s">
        <v>6</v>
      </c>
      <c r="C4" s="2" t="s">
        <v>5</v>
      </c>
      <c r="D4" s="2" t="s">
        <v>7</v>
      </c>
      <c r="E4" s="70" t="s">
        <v>8</v>
      </c>
      <c r="F4" s="70" t="s">
        <v>9</v>
      </c>
      <c r="G4" s="1" t="s">
        <v>0</v>
      </c>
      <c r="H4" s="1" t="s">
        <v>1</v>
      </c>
      <c r="I4" s="9" t="s">
        <v>10</v>
      </c>
      <c r="J4" s="1" t="s">
        <v>11</v>
      </c>
    </row>
    <row r="5" spans="2:10" ht="60" x14ac:dyDescent="0.25">
      <c r="B5" s="58" t="s">
        <v>13</v>
      </c>
      <c r="C5" s="3" t="s">
        <v>328</v>
      </c>
      <c r="D5" s="3" t="s">
        <v>327</v>
      </c>
      <c r="E5" s="4" t="s">
        <v>18</v>
      </c>
      <c r="F5" s="4" t="s">
        <v>19</v>
      </c>
      <c r="G5" s="5">
        <v>1</v>
      </c>
      <c r="H5" s="5">
        <v>5</v>
      </c>
      <c r="I5" s="11" t="s">
        <v>32</v>
      </c>
      <c r="J5" s="12" t="s">
        <v>31</v>
      </c>
    </row>
    <row r="6" spans="2:10" x14ac:dyDescent="0.25">
      <c r="B6" s="200" t="s">
        <v>82</v>
      </c>
      <c r="C6" s="201"/>
      <c r="D6" s="201"/>
      <c r="E6" s="201"/>
      <c r="F6" s="201"/>
      <c r="G6" s="201"/>
      <c r="H6" s="201"/>
      <c r="I6" s="201"/>
      <c r="J6" s="202"/>
    </row>
    <row r="7" spans="2:10" x14ac:dyDescent="0.25">
      <c r="B7" s="57" t="s">
        <v>26</v>
      </c>
      <c r="C7" s="143" t="s">
        <v>50</v>
      </c>
      <c r="D7" s="144"/>
      <c r="E7" s="144"/>
      <c r="F7" s="144"/>
      <c r="G7" s="144"/>
      <c r="H7" s="144"/>
      <c r="I7" s="144"/>
      <c r="J7" s="144"/>
    </row>
    <row r="8" spans="2:10" x14ac:dyDescent="0.25">
      <c r="B8" s="57" t="s">
        <v>27</v>
      </c>
      <c r="C8" s="143" t="s">
        <v>329</v>
      </c>
      <c r="D8" s="144"/>
      <c r="E8" s="144"/>
      <c r="F8" s="144"/>
      <c r="G8" s="144"/>
      <c r="H8" s="144"/>
      <c r="I8" s="144"/>
      <c r="J8" s="144"/>
    </row>
    <row r="9" spans="2:10" x14ac:dyDescent="0.25">
      <c r="B9" s="57" t="s">
        <v>30</v>
      </c>
      <c r="C9" s="145" t="s">
        <v>331</v>
      </c>
      <c r="D9" s="146"/>
      <c r="E9" s="146"/>
      <c r="F9" s="146"/>
      <c r="G9" s="146"/>
      <c r="H9" s="146"/>
      <c r="I9" s="146"/>
      <c r="J9" s="146"/>
    </row>
    <row r="10" spans="2:10" x14ac:dyDescent="0.25">
      <c r="B10" s="200" t="s">
        <v>83</v>
      </c>
      <c r="C10" s="201"/>
      <c r="D10" s="201"/>
      <c r="E10" s="201"/>
      <c r="F10" s="201"/>
      <c r="G10" s="201"/>
      <c r="H10" s="201"/>
      <c r="I10" s="201"/>
      <c r="J10" s="202"/>
    </row>
    <row r="11" spans="2:10" ht="30" customHeight="1" x14ac:dyDescent="0.25">
      <c r="B11" s="57" t="s">
        <v>14</v>
      </c>
      <c r="C11" s="211" t="s">
        <v>330</v>
      </c>
      <c r="D11" s="155"/>
      <c r="E11" s="156"/>
      <c r="F11" s="127" t="s">
        <v>20</v>
      </c>
      <c r="G11" s="128"/>
      <c r="H11" s="128"/>
      <c r="I11" s="128"/>
      <c r="J11" s="128"/>
    </row>
    <row r="12" spans="2:10" x14ac:dyDescent="0.25">
      <c r="B12" s="200" t="s">
        <v>84</v>
      </c>
      <c r="C12" s="201"/>
      <c r="D12" s="201"/>
      <c r="E12" s="201"/>
      <c r="F12" s="201"/>
      <c r="G12" s="201"/>
      <c r="H12" s="201"/>
      <c r="I12" s="201"/>
      <c r="J12" s="202"/>
    </row>
    <row r="13" spans="2:10" x14ac:dyDescent="0.25">
      <c r="B13" s="62" t="s">
        <v>15</v>
      </c>
      <c r="C13" s="223" t="s">
        <v>52</v>
      </c>
      <c r="D13" s="223"/>
      <c r="E13" s="223"/>
      <c r="F13" s="274" t="s">
        <v>20</v>
      </c>
      <c r="G13" s="275"/>
      <c r="H13" s="275"/>
      <c r="I13" s="275"/>
      <c r="J13" s="275"/>
    </row>
    <row r="15" spans="2:10" x14ac:dyDescent="0.25">
      <c r="B15" s="41" t="s">
        <v>6</v>
      </c>
      <c r="C15" s="2" t="s">
        <v>5</v>
      </c>
      <c r="D15" s="2" t="s">
        <v>7</v>
      </c>
      <c r="E15" s="70" t="s">
        <v>8</v>
      </c>
      <c r="F15" s="70" t="s">
        <v>9</v>
      </c>
      <c r="G15" s="1" t="s">
        <v>0</v>
      </c>
      <c r="H15" s="1" t="s">
        <v>1</v>
      </c>
      <c r="I15" s="9" t="s">
        <v>10</v>
      </c>
      <c r="J15" s="1" t="s">
        <v>11</v>
      </c>
    </row>
    <row r="16" spans="2:10" ht="60" x14ac:dyDescent="0.25">
      <c r="B16" s="58" t="s">
        <v>16</v>
      </c>
      <c r="C16" s="93" t="s">
        <v>91</v>
      </c>
      <c r="D16" s="3" t="s">
        <v>313</v>
      </c>
      <c r="E16" s="4" t="s">
        <v>18</v>
      </c>
      <c r="F16" s="4" t="s">
        <v>19</v>
      </c>
      <c r="G16" s="5">
        <v>1</v>
      </c>
      <c r="H16" s="5">
        <v>5</v>
      </c>
      <c r="I16" s="11" t="s">
        <v>32</v>
      </c>
      <c r="J16" s="12" t="s">
        <v>31</v>
      </c>
    </row>
    <row r="17" spans="2:10" x14ac:dyDescent="0.25">
      <c r="B17" s="200" t="s">
        <v>82</v>
      </c>
      <c r="C17" s="201"/>
      <c r="D17" s="201"/>
      <c r="E17" s="201"/>
      <c r="F17" s="201"/>
      <c r="G17" s="201"/>
      <c r="H17" s="201"/>
      <c r="I17" s="201"/>
      <c r="J17" s="202"/>
    </row>
    <row r="18" spans="2:10" x14ac:dyDescent="0.25">
      <c r="B18" s="57" t="s">
        <v>26</v>
      </c>
      <c r="C18" s="143" t="s">
        <v>50</v>
      </c>
      <c r="D18" s="144"/>
      <c r="E18" s="144"/>
      <c r="F18" s="144"/>
      <c r="G18" s="144"/>
      <c r="H18" s="144"/>
      <c r="I18" s="144"/>
      <c r="J18" s="144"/>
    </row>
    <row r="19" spans="2:10" x14ac:dyDescent="0.25">
      <c r="B19" s="57" t="s">
        <v>27</v>
      </c>
      <c r="C19" s="145" t="s">
        <v>249</v>
      </c>
      <c r="D19" s="146"/>
      <c r="E19" s="146"/>
      <c r="F19" s="146"/>
      <c r="G19" s="146"/>
      <c r="H19" s="146"/>
      <c r="I19" s="146"/>
      <c r="J19" s="146"/>
    </row>
    <row r="20" spans="2:10" x14ac:dyDescent="0.25">
      <c r="B20" s="200" t="s">
        <v>83</v>
      </c>
      <c r="C20" s="201"/>
      <c r="D20" s="201"/>
      <c r="E20" s="201"/>
      <c r="F20" s="201"/>
      <c r="G20" s="201"/>
      <c r="H20" s="201"/>
      <c r="I20" s="201"/>
      <c r="J20" s="202"/>
    </row>
    <row r="21" spans="2:10" ht="15" customHeight="1" x14ac:dyDescent="0.25">
      <c r="B21" s="57" t="s">
        <v>14</v>
      </c>
      <c r="C21" s="211" t="s">
        <v>40</v>
      </c>
      <c r="D21" s="155"/>
      <c r="E21" s="156"/>
      <c r="F21" s="160" t="s">
        <v>20</v>
      </c>
      <c r="G21" s="161"/>
      <c r="H21" s="161"/>
      <c r="I21" s="161"/>
      <c r="J21" s="161"/>
    </row>
    <row r="22" spans="2:10" ht="15" customHeight="1" x14ac:dyDescent="0.25">
      <c r="B22" s="57" t="s">
        <v>21</v>
      </c>
      <c r="C22" s="149" t="s">
        <v>25</v>
      </c>
      <c r="D22" s="212"/>
      <c r="E22" s="213"/>
      <c r="F22" s="162" t="s">
        <v>20</v>
      </c>
      <c r="G22" s="163"/>
      <c r="H22" s="163"/>
      <c r="I22" s="163"/>
      <c r="J22" s="163"/>
    </row>
    <row r="23" spans="2:10" ht="15" customHeight="1" x14ac:dyDescent="0.25">
      <c r="B23" s="57" t="s">
        <v>22</v>
      </c>
      <c r="C23" s="168" t="s">
        <v>92</v>
      </c>
      <c r="D23" s="169"/>
      <c r="E23" s="170"/>
      <c r="F23" s="162" t="s">
        <v>20</v>
      </c>
      <c r="G23" s="163"/>
      <c r="H23" s="163"/>
      <c r="I23" s="163"/>
      <c r="J23" s="163"/>
    </row>
    <row r="24" spans="2:10" ht="15" customHeight="1" x14ac:dyDescent="0.25">
      <c r="B24" s="57" t="s">
        <v>33</v>
      </c>
      <c r="C24" s="168" t="s">
        <v>93</v>
      </c>
      <c r="D24" s="169"/>
      <c r="E24" s="170"/>
      <c r="F24" s="162" t="s">
        <v>20</v>
      </c>
      <c r="G24" s="163"/>
      <c r="H24" s="163"/>
      <c r="I24" s="163"/>
      <c r="J24" s="163"/>
    </row>
    <row r="25" spans="2:10" ht="15" customHeight="1" x14ac:dyDescent="0.25">
      <c r="B25" s="57" t="s">
        <v>35</v>
      </c>
      <c r="C25" s="148" t="s">
        <v>248</v>
      </c>
      <c r="D25" s="148"/>
      <c r="E25" s="148"/>
      <c r="F25" s="162" t="s">
        <v>20</v>
      </c>
      <c r="G25" s="163"/>
      <c r="H25" s="163"/>
      <c r="I25" s="163"/>
      <c r="J25" s="163"/>
    </row>
    <row r="26" spans="2:10" x14ac:dyDescent="0.25">
      <c r="B26" s="57" t="s">
        <v>138</v>
      </c>
      <c r="C26" s="148" t="s">
        <v>462</v>
      </c>
      <c r="D26" s="148"/>
      <c r="E26" s="148"/>
      <c r="F26" s="164" t="s">
        <v>20</v>
      </c>
      <c r="G26" s="165"/>
      <c r="H26" s="165"/>
      <c r="I26" s="165"/>
      <c r="J26" s="165"/>
    </row>
    <row r="27" spans="2:10" x14ac:dyDescent="0.25">
      <c r="B27" s="200" t="s">
        <v>84</v>
      </c>
      <c r="C27" s="201"/>
      <c r="D27" s="201"/>
      <c r="E27" s="201"/>
      <c r="F27" s="201"/>
      <c r="G27" s="201"/>
      <c r="H27" s="201"/>
      <c r="I27" s="201"/>
      <c r="J27" s="202"/>
    </row>
    <row r="28" spans="2:10" x14ac:dyDescent="0.25">
      <c r="B28" s="63" t="s">
        <v>15</v>
      </c>
      <c r="C28" s="199" t="s">
        <v>42</v>
      </c>
      <c r="D28" s="199"/>
      <c r="E28" s="199"/>
      <c r="F28" s="166" t="s">
        <v>20</v>
      </c>
      <c r="G28" s="167"/>
      <c r="H28" s="167"/>
      <c r="I28" s="167"/>
      <c r="J28" s="167"/>
    </row>
    <row r="29" spans="2:10" x14ac:dyDescent="0.25">
      <c r="B29" s="59" t="s">
        <v>24</v>
      </c>
      <c r="C29" s="209" t="s">
        <v>43</v>
      </c>
      <c r="D29" s="209"/>
      <c r="E29" s="209"/>
      <c r="F29" s="131" t="s">
        <v>20</v>
      </c>
      <c r="G29" s="132"/>
      <c r="H29" s="132"/>
      <c r="I29" s="132"/>
      <c r="J29" s="132"/>
    </row>
    <row r="31" spans="2:10" x14ac:dyDescent="0.25">
      <c r="B31" s="41" t="s">
        <v>6</v>
      </c>
      <c r="C31" s="2" t="s">
        <v>5</v>
      </c>
      <c r="D31" s="2" t="s">
        <v>7</v>
      </c>
      <c r="E31" s="70" t="s">
        <v>8</v>
      </c>
      <c r="F31" s="70" t="s">
        <v>9</v>
      </c>
      <c r="G31" s="1" t="s">
        <v>0</v>
      </c>
      <c r="H31" s="1" t="s">
        <v>1</v>
      </c>
      <c r="I31" s="9" t="s">
        <v>10</v>
      </c>
      <c r="J31" s="1" t="s">
        <v>11</v>
      </c>
    </row>
    <row r="32" spans="2:10" ht="135" x14ac:dyDescent="0.25">
      <c r="B32" s="58" t="s">
        <v>17</v>
      </c>
      <c r="C32" s="3" t="s">
        <v>41</v>
      </c>
      <c r="D32" s="3" t="s">
        <v>314</v>
      </c>
      <c r="E32" s="4" t="s">
        <v>18</v>
      </c>
      <c r="F32" s="4" t="s">
        <v>19</v>
      </c>
      <c r="G32" s="5">
        <v>1</v>
      </c>
      <c r="H32" s="5">
        <v>5</v>
      </c>
      <c r="I32" s="11" t="s">
        <v>32</v>
      </c>
      <c r="J32" s="12" t="s">
        <v>31</v>
      </c>
    </row>
    <row r="33" spans="2:10" x14ac:dyDescent="0.25">
      <c r="B33" s="200" t="s">
        <v>82</v>
      </c>
      <c r="C33" s="201"/>
      <c r="D33" s="201"/>
      <c r="E33" s="201"/>
      <c r="F33" s="201"/>
      <c r="G33" s="201"/>
      <c r="H33" s="201"/>
      <c r="I33" s="201"/>
      <c r="J33" s="202"/>
    </row>
    <row r="34" spans="2:10" x14ac:dyDescent="0.25">
      <c r="B34" s="57" t="s">
        <v>26</v>
      </c>
      <c r="C34" s="143" t="s">
        <v>28</v>
      </c>
      <c r="D34" s="144"/>
      <c r="E34" s="144"/>
      <c r="F34" s="144"/>
      <c r="G34" s="144"/>
      <c r="H34" s="144"/>
      <c r="I34" s="144"/>
      <c r="J34" s="144"/>
    </row>
    <row r="35" spans="2:10" x14ac:dyDescent="0.25">
      <c r="B35" s="57" t="s">
        <v>27</v>
      </c>
      <c r="C35" s="143" t="s">
        <v>86</v>
      </c>
      <c r="D35" s="144"/>
      <c r="E35" s="144"/>
      <c r="F35" s="144"/>
      <c r="G35" s="144"/>
      <c r="H35" s="144"/>
      <c r="I35" s="144"/>
      <c r="J35" s="144"/>
    </row>
    <row r="36" spans="2:10" x14ac:dyDescent="0.25">
      <c r="B36" s="57" t="s">
        <v>30</v>
      </c>
      <c r="C36" s="143" t="s">
        <v>29</v>
      </c>
      <c r="D36" s="144"/>
      <c r="E36" s="144"/>
      <c r="F36" s="144"/>
      <c r="G36" s="144"/>
      <c r="H36" s="144"/>
      <c r="I36" s="144"/>
      <c r="J36" s="144"/>
    </row>
    <row r="37" spans="2:10" x14ac:dyDescent="0.25">
      <c r="B37" s="57" t="s">
        <v>36</v>
      </c>
      <c r="C37" s="185" t="s">
        <v>47</v>
      </c>
      <c r="D37" s="186"/>
      <c r="E37" s="186"/>
      <c r="F37" s="186"/>
      <c r="G37" s="186"/>
      <c r="H37" s="186"/>
      <c r="I37" s="186"/>
      <c r="J37" s="186"/>
    </row>
    <row r="38" spans="2:10" x14ac:dyDescent="0.25">
      <c r="B38" s="200" t="s">
        <v>83</v>
      </c>
      <c r="C38" s="201"/>
      <c r="D38" s="201"/>
      <c r="E38" s="201"/>
      <c r="F38" s="201"/>
      <c r="G38" s="201"/>
      <c r="H38" s="201"/>
      <c r="I38" s="201"/>
      <c r="J38" s="202"/>
    </row>
    <row r="39" spans="2:10" x14ac:dyDescent="0.25">
      <c r="B39" s="57" t="s">
        <v>14</v>
      </c>
      <c r="C39" s="148" t="s">
        <v>126</v>
      </c>
      <c r="D39" s="148"/>
      <c r="E39" s="148"/>
      <c r="F39" s="127" t="s">
        <v>20</v>
      </c>
      <c r="G39" s="128"/>
      <c r="H39" s="128"/>
      <c r="I39" s="128"/>
      <c r="J39" s="128"/>
    </row>
    <row r="40" spans="2:10" ht="15" customHeight="1" x14ac:dyDescent="0.25">
      <c r="B40" s="57" t="s">
        <v>21</v>
      </c>
      <c r="C40" s="148" t="s">
        <v>25</v>
      </c>
      <c r="D40" s="148"/>
      <c r="E40" s="148"/>
      <c r="F40" s="129" t="s">
        <v>20</v>
      </c>
      <c r="G40" s="130"/>
      <c r="H40" s="130"/>
      <c r="I40" s="130"/>
      <c r="J40" s="130"/>
    </row>
    <row r="41" spans="2:10" x14ac:dyDescent="0.25">
      <c r="B41" s="57" t="s">
        <v>22</v>
      </c>
      <c r="C41" s="148" t="s">
        <v>23</v>
      </c>
      <c r="D41" s="148"/>
      <c r="E41" s="148"/>
      <c r="F41" s="129" t="s">
        <v>20</v>
      </c>
      <c r="G41" s="130"/>
      <c r="H41" s="130"/>
      <c r="I41" s="130"/>
      <c r="J41" s="130"/>
    </row>
    <row r="42" spans="2:10" x14ac:dyDescent="0.25">
      <c r="B42" s="57" t="s">
        <v>33</v>
      </c>
      <c r="C42" s="168" t="s">
        <v>34</v>
      </c>
      <c r="D42" s="169"/>
      <c r="E42" s="170"/>
      <c r="F42" s="129" t="s">
        <v>20</v>
      </c>
      <c r="G42" s="130"/>
      <c r="H42" s="130"/>
      <c r="I42" s="130"/>
      <c r="J42" s="130"/>
    </row>
    <row r="43" spans="2:10" s="79" customFormat="1" ht="30.75" customHeight="1" x14ac:dyDescent="0.25">
      <c r="B43" s="92" t="s">
        <v>35</v>
      </c>
      <c r="C43" s="139" t="s">
        <v>465</v>
      </c>
      <c r="D43" s="139"/>
      <c r="E43" s="139"/>
      <c r="F43" s="129" t="s">
        <v>20</v>
      </c>
      <c r="G43" s="130"/>
      <c r="H43" s="130"/>
      <c r="I43" s="130"/>
      <c r="J43" s="130"/>
    </row>
    <row r="44" spans="2:10" s="79" customFormat="1" ht="30" customHeight="1" x14ac:dyDescent="0.25">
      <c r="B44" s="92" t="s">
        <v>138</v>
      </c>
      <c r="C44" s="139" t="s">
        <v>476</v>
      </c>
      <c r="D44" s="139"/>
      <c r="E44" s="139"/>
      <c r="F44" s="129" t="s">
        <v>20</v>
      </c>
      <c r="G44" s="130"/>
      <c r="H44" s="130"/>
      <c r="I44" s="130"/>
      <c r="J44" s="130"/>
    </row>
    <row r="45" spans="2:10" s="79" customFormat="1" x14ac:dyDescent="0.25">
      <c r="B45" s="69" t="s">
        <v>251</v>
      </c>
      <c r="C45" s="224" t="s">
        <v>315</v>
      </c>
      <c r="D45" s="225"/>
      <c r="E45" s="226"/>
      <c r="F45" s="129" t="s">
        <v>20</v>
      </c>
      <c r="G45" s="130"/>
      <c r="H45" s="130"/>
      <c r="I45" s="130"/>
      <c r="J45" s="130"/>
    </row>
    <row r="46" spans="2:10" s="79" customFormat="1" x14ac:dyDescent="0.25">
      <c r="B46" s="69" t="s">
        <v>252</v>
      </c>
      <c r="C46" s="94" t="s">
        <v>316</v>
      </c>
      <c r="D46" s="95"/>
      <c r="E46" s="75"/>
      <c r="F46" s="129" t="s">
        <v>20</v>
      </c>
      <c r="G46" s="130"/>
      <c r="H46" s="130"/>
      <c r="I46" s="130"/>
      <c r="J46" s="130"/>
    </row>
    <row r="47" spans="2:10" x14ac:dyDescent="0.25">
      <c r="B47" s="200" t="s">
        <v>84</v>
      </c>
      <c r="C47" s="201"/>
      <c r="D47" s="201"/>
      <c r="E47" s="201"/>
      <c r="F47" s="201"/>
      <c r="G47" s="201"/>
      <c r="H47" s="201"/>
      <c r="I47" s="201"/>
      <c r="J47" s="202"/>
    </row>
    <row r="48" spans="2:10" ht="15" customHeight="1" x14ac:dyDescent="0.25">
      <c r="B48" s="46" t="s">
        <v>24</v>
      </c>
      <c r="C48" s="151" t="s">
        <v>335</v>
      </c>
      <c r="D48" s="152"/>
      <c r="E48" s="152"/>
      <c r="F48" s="129" t="s">
        <v>20</v>
      </c>
      <c r="G48" s="130"/>
      <c r="H48" s="130"/>
      <c r="I48" s="130"/>
      <c r="J48" s="130"/>
    </row>
    <row r="49" spans="2:10" x14ac:dyDescent="0.25">
      <c r="B49" s="46" t="s">
        <v>250</v>
      </c>
      <c r="C49" s="151" t="s">
        <v>334</v>
      </c>
      <c r="D49" s="152"/>
      <c r="E49" s="152"/>
      <c r="F49" s="129" t="s">
        <v>20</v>
      </c>
      <c r="G49" s="130"/>
      <c r="H49" s="130"/>
      <c r="I49" s="130"/>
      <c r="J49" s="130"/>
    </row>
    <row r="50" spans="2:10" ht="15" customHeight="1" x14ac:dyDescent="0.25">
      <c r="B50" s="59" t="s">
        <v>253</v>
      </c>
      <c r="C50" s="190" t="s">
        <v>52</v>
      </c>
      <c r="D50" s="191"/>
      <c r="E50" s="192"/>
      <c r="F50" s="131" t="s">
        <v>20</v>
      </c>
      <c r="G50" s="132"/>
      <c r="H50" s="132"/>
      <c r="I50" s="132"/>
      <c r="J50" s="132"/>
    </row>
    <row r="51" spans="2:10" x14ac:dyDescent="0.25">
      <c r="C51" s="29"/>
      <c r="D51" s="29"/>
      <c r="E51" s="54"/>
      <c r="F51" s="27"/>
      <c r="G51" s="27"/>
      <c r="H51" s="27"/>
      <c r="I51" s="27"/>
      <c r="J51" s="27"/>
    </row>
    <row r="52" spans="2:10" x14ac:dyDescent="0.25">
      <c r="B52" s="41" t="s">
        <v>6</v>
      </c>
      <c r="C52" s="2" t="s">
        <v>5</v>
      </c>
      <c r="D52" s="2" t="s">
        <v>7</v>
      </c>
      <c r="E52" s="70" t="s">
        <v>8</v>
      </c>
      <c r="F52" s="70" t="s">
        <v>9</v>
      </c>
      <c r="G52" s="1" t="s">
        <v>0</v>
      </c>
      <c r="H52" s="1" t="s">
        <v>1</v>
      </c>
      <c r="I52" s="9" t="s">
        <v>12</v>
      </c>
      <c r="J52" s="1" t="s">
        <v>11</v>
      </c>
    </row>
    <row r="53" spans="2:10" ht="60" x14ac:dyDescent="0.25">
      <c r="B53" s="58" t="s">
        <v>39</v>
      </c>
      <c r="C53" s="3" t="s">
        <v>80</v>
      </c>
      <c r="D53" s="3" t="s">
        <v>317</v>
      </c>
      <c r="E53" s="4" t="s">
        <v>18</v>
      </c>
      <c r="F53" s="4" t="s">
        <v>19</v>
      </c>
      <c r="G53" s="5">
        <v>3</v>
      </c>
      <c r="H53" s="5">
        <v>5</v>
      </c>
      <c r="I53" s="11" t="s">
        <v>32</v>
      </c>
      <c r="J53" s="12" t="s">
        <v>31</v>
      </c>
    </row>
    <row r="54" spans="2:10" x14ac:dyDescent="0.25">
      <c r="B54" s="200" t="s">
        <v>82</v>
      </c>
      <c r="C54" s="201"/>
      <c r="D54" s="201"/>
      <c r="E54" s="201"/>
      <c r="F54" s="201"/>
      <c r="G54" s="201"/>
      <c r="H54" s="201"/>
      <c r="I54" s="201"/>
      <c r="J54" s="202"/>
    </row>
    <row r="55" spans="2:10" x14ac:dyDescent="0.25">
      <c r="B55" s="57" t="s">
        <v>26</v>
      </c>
      <c r="C55" s="143" t="s">
        <v>54</v>
      </c>
      <c r="D55" s="144"/>
      <c r="E55" s="144"/>
      <c r="F55" s="144"/>
      <c r="G55" s="144"/>
      <c r="H55" s="144"/>
      <c r="I55" s="144"/>
      <c r="J55" s="144"/>
    </row>
    <row r="56" spans="2:10" x14ac:dyDescent="0.25">
      <c r="B56" s="57" t="s">
        <v>27</v>
      </c>
      <c r="C56" s="143" t="s">
        <v>257</v>
      </c>
      <c r="D56" s="144"/>
      <c r="E56" s="144"/>
      <c r="F56" s="144"/>
      <c r="G56" s="144"/>
      <c r="H56" s="144"/>
      <c r="I56" s="144"/>
      <c r="J56" s="144"/>
    </row>
    <row r="57" spans="2:10" x14ac:dyDescent="0.25">
      <c r="B57" s="57" t="s">
        <v>30</v>
      </c>
      <c r="C57" s="143" t="s">
        <v>56</v>
      </c>
      <c r="D57" s="144"/>
      <c r="E57" s="144"/>
      <c r="F57" s="144"/>
      <c r="G57" s="144"/>
      <c r="H57" s="144"/>
      <c r="I57" s="144"/>
      <c r="J57" s="144"/>
    </row>
    <row r="58" spans="2:10" x14ac:dyDescent="0.25">
      <c r="B58" s="57" t="s">
        <v>36</v>
      </c>
      <c r="C58" s="143" t="s">
        <v>50</v>
      </c>
      <c r="D58" s="144"/>
      <c r="E58" s="144"/>
      <c r="F58" s="144"/>
      <c r="G58" s="144"/>
      <c r="H58" s="144"/>
      <c r="I58" s="144"/>
      <c r="J58" s="144"/>
    </row>
    <row r="59" spans="2:10" x14ac:dyDescent="0.25">
      <c r="B59" s="57" t="s">
        <v>37</v>
      </c>
      <c r="C59" s="143" t="s">
        <v>49</v>
      </c>
      <c r="D59" s="144"/>
      <c r="E59" s="144"/>
      <c r="F59" s="144"/>
      <c r="G59" s="144"/>
      <c r="H59" s="144"/>
      <c r="I59" s="144"/>
      <c r="J59" s="144"/>
    </row>
    <row r="60" spans="2:10" x14ac:dyDescent="0.25">
      <c r="B60" s="57" t="s">
        <v>55</v>
      </c>
      <c r="C60" s="143" t="s">
        <v>51</v>
      </c>
      <c r="D60" s="144"/>
      <c r="E60" s="144"/>
      <c r="F60" s="144"/>
      <c r="G60" s="144"/>
      <c r="H60" s="144"/>
      <c r="I60" s="144"/>
      <c r="J60" s="144"/>
    </row>
    <row r="61" spans="2:10" x14ac:dyDescent="0.25">
      <c r="B61" s="57" t="s">
        <v>336</v>
      </c>
      <c r="C61" s="143" t="s">
        <v>331</v>
      </c>
      <c r="D61" s="144"/>
      <c r="E61" s="144"/>
      <c r="F61" s="144"/>
      <c r="G61" s="144"/>
      <c r="H61" s="144"/>
      <c r="I61" s="144"/>
      <c r="J61" s="144"/>
    </row>
    <row r="62" spans="2:10" x14ac:dyDescent="0.25">
      <c r="B62" s="200" t="s">
        <v>83</v>
      </c>
      <c r="C62" s="201"/>
      <c r="D62" s="201"/>
      <c r="E62" s="201"/>
      <c r="F62" s="201"/>
      <c r="G62" s="201"/>
      <c r="H62" s="201"/>
      <c r="I62" s="201"/>
      <c r="J62" s="202"/>
    </row>
    <row r="63" spans="2:10" ht="75" customHeight="1" x14ac:dyDescent="0.25">
      <c r="B63" s="91" t="s">
        <v>14</v>
      </c>
      <c r="C63" s="147" t="s">
        <v>107</v>
      </c>
      <c r="D63" s="148"/>
      <c r="E63" s="148"/>
      <c r="F63" s="127" t="s">
        <v>20</v>
      </c>
      <c r="G63" s="128"/>
      <c r="H63" s="128"/>
      <c r="I63" s="128"/>
      <c r="J63" s="128"/>
    </row>
    <row r="64" spans="2:10" x14ac:dyDescent="0.25">
      <c r="B64" s="57" t="s">
        <v>21</v>
      </c>
      <c r="C64" s="145" t="s">
        <v>108</v>
      </c>
      <c r="D64" s="146"/>
      <c r="E64" s="252"/>
      <c r="F64" s="131" t="s">
        <v>20</v>
      </c>
      <c r="G64" s="132"/>
      <c r="H64" s="132"/>
      <c r="I64" s="132"/>
      <c r="J64" s="132"/>
    </row>
    <row r="65" spans="2:10" x14ac:dyDescent="0.25">
      <c r="B65" s="271" t="s">
        <v>84</v>
      </c>
      <c r="C65" s="272"/>
      <c r="D65" s="272"/>
      <c r="E65" s="272"/>
      <c r="F65" s="272"/>
      <c r="G65" s="272"/>
      <c r="H65" s="272"/>
      <c r="I65" s="272"/>
      <c r="J65" s="273"/>
    </row>
    <row r="66" spans="2:10" ht="15" customHeight="1" x14ac:dyDescent="0.25">
      <c r="B66" s="63" t="s">
        <v>15</v>
      </c>
      <c r="C66" s="154" t="s">
        <v>109</v>
      </c>
      <c r="D66" s="150"/>
      <c r="E66" s="206"/>
      <c r="F66" s="128" t="s">
        <v>20</v>
      </c>
      <c r="G66" s="128"/>
      <c r="H66" s="128"/>
      <c r="I66" s="128"/>
      <c r="J66" s="128"/>
    </row>
    <row r="67" spans="2:10" x14ac:dyDescent="0.25">
      <c r="B67" s="57" t="s">
        <v>24</v>
      </c>
      <c r="C67" s="151" t="s">
        <v>81</v>
      </c>
      <c r="D67" s="152"/>
      <c r="E67" s="153"/>
      <c r="F67" s="130" t="s">
        <v>20</v>
      </c>
      <c r="G67" s="130"/>
      <c r="H67" s="130"/>
      <c r="I67" s="130"/>
      <c r="J67" s="130"/>
    </row>
    <row r="68" spans="2:10" x14ac:dyDescent="0.25">
      <c r="B68" s="59" t="s">
        <v>250</v>
      </c>
      <c r="C68" s="38" t="s">
        <v>52</v>
      </c>
      <c r="D68" s="37"/>
      <c r="E68" s="55"/>
      <c r="F68" s="132" t="s">
        <v>20</v>
      </c>
      <c r="G68" s="132"/>
      <c r="H68" s="132"/>
      <c r="I68" s="132"/>
      <c r="J68" s="132"/>
    </row>
    <row r="69" spans="2:10" x14ac:dyDescent="0.25">
      <c r="J69"/>
    </row>
    <row r="70" spans="2:10" s="40" customFormat="1" x14ac:dyDescent="0.25">
      <c r="B70" s="41" t="s">
        <v>6</v>
      </c>
      <c r="C70" s="2" t="s">
        <v>5</v>
      </c>
      <c r="D70" s="2" t="s">
        <v>7</v>
      </c>
      <c r="E70" s="70" t="s">
        <v>8</v>
      </c>
      <c r="F70" s="70" t="s">
        <v>9</v>
      </c>
      <c r="G70" s="41" t="s">
        <v>0</v>
      </c>
      <c r="H70" s="41" t="s">
        <v>1</v>
      </c>
      <c r="I70" s="42" t="s">
        <v>12</v>
      </c>
      <c r="J70" s="43" t="s">
        <v>11</v>
      </c>
    </row>
    <row r="71" spans="2:10" ht="78.75" customHeight="1" x14ac:dyDescent="0.25">
      <c r="B71" s="58" t="s">
        <v>44</v>
      </c>
      <c r="C71" s="3" t="s">
        <v>498</v>
      </c>
      <c r="D71" s="3" t="s">
        <v>488</v>
      </c>
      <c r="E71" s="4" t="s">
        <v>18</v>
      </c>
      <c r="F71" s="4" t="s">
        <v>19</v>
      </c>
      <c r="G71" s="5">
        <v>2</v>
      </c>
      <c r="H71" s="5">
        <v>5</v>
      </c>
      <c r="I71" s="11" t="s">
        <v>32</v>
      </c>
      <c r="J71" s="12" t="s">
        <v>31</v>
      </c>
    </row>
    <row r="72" spans="2:10" ht="15" customHeight="1" x14ac:dyDescent="0.25">
      <c r="B72" s="267" t="s">
        <v>82</v>
      </c>
      <c r="C72" s="268"/>
      <c r="D72" s="268"/>
      <c r="E72" s="268"/>
      <c r="F72" s="268"/>
      <c r="G72" s="268"/>
      <c r="H72" s="268"/>
      <c r="I72" s="268"/>
      <c r="J72" s="269"/>
    </row>
    <row r="73" spans="2:10" x14ac:dyDescent="0.25">
      <c r="B73" s="63" t="s">
        <v>26</v>
      </c>
      <c r="C73" s="125" t="s">
        <v>28</v>
      </c>
      <c r="D73" s="126"/>
      <c r="E73" s="126"/>
      <c r="F73" s="126"/>
      <c r="G73" s="126"/>
      <c r="H73" s="126"/>
      <c r="I73" s="126"/>
      <c r="J73" s="126"/>
    </row>
    <row r="74" spans="2:10" ht="13.5" customHeight="1" x14ac:dyDescent="0.25">
      <c r="B74" s="57" t="s">
        <v>27</v>
      </c>
      <c r="C74" s="143" t="s">
        <v>38</v>
      </c>
      <c r="D74" s="144"/>
      <c r="E74" s="144"/>
      <c r="F74" s="144"/>
      <c r="G74" s="144"/>
      <c r="H74" s="144"/>
      <c r="I74" s="144"/>
      <c r="J74" s="144"/>
    </row>
    <row r="75" spans="2:10" ht="15" customHeight="1" x14ac:dyDescent="0.25">
      <c r="B75" s="57" t="s">
        <v>30</v>
      </c>
      <c r="C75" s="143" t="s">
        <v>29</v>
      </c>
      <c r="D75" s="144"/>
      <c r="E75" s="144"/>
      <c r="F75" s="144"/>
      <c r="G75" s="144"/>
      <c r="H75" s="144"/>
      <c r="I75" s="144"/>
      <c r="J75" s="144"/>
    </row>
    <row r="76" spans="2:10" ht="15" customHeight="1" x14ac:dyDescent="0.25">
      <c r="B76" s="57" t="s">
        <v>36</v>
      </c>
      <c r="C76" s="143" t="s">
        <v>337</v>
      </c>
      <c r="D76" s="144"/>
      <c r="E76" s="144"/>
      <c r="F76" s="144"/>
      <c r="G76" s="144"/>
      <c r="H76" s="144"/>
      <c r="I76" s="144"/>
      <c r="J76" s="144"/>
    </row>
    <row r="77" spans="2:10" x14ac:dyDescent="0.25">
      <c r="B77" s="57" t="s">
        <v>37</v>
      </c>
      <c r="C77" s="143" t="s">
        <v>489</v>
      </c>
      <c r="D77" s="295"/>
      <c r="E77" s="295"/>
      <c r="F77" s="295"/>
      <c r="G77" s="295"/>
      <c r="H77" s="295"/>
      <c r="I77" s="295"/>
      <c r="J77" s="295"/>
    </row>
    <row r="78" spans="2:10" x14ac:dyDescent="0.25">
      <c r="B78" s="57" t="s">
        <v>55</v>
      </c>
      <c r="C78" s="143" t="s">
        <v>490</v>
      </c>
      <c r="D78" s="295"/>
      <c r="E78" s="295"/>
      <c r="F78" s="295"/>
      <c r="G78" s="295"/>
      <c r="H78" s="295"/>
      <c r="I78" s="295"/>
      <c r="J78" s="295"/>
    </row>
    <row r="79" spans="2:10" x14ac:dyDescent="0.25">
      <c r="B79" s="57" t="s">
        <v>336</v>
      </c>
      <c r="C79" s="143" t="s">
        <v>497</v>
      </c>
      <c r="D79" s="295"/>
      <c r="E79" s="295"/>
      <c r="F79" s="295"/>
      <c r="G79" s="295"/>
      <c r="H79" s="295"/>
      <c r="I79" s="295"/>
      <c r="J79" s="295"/>
    </row>
    <row r="80" spans="2:10" x14ac:dyDescent="0.25">
      <c r="B80" s="57" t="s">
        <v>491</v>
      </c>
      <c r="C80" s="143" t="s">
        <v>493</v>
      </c>
      <c r="D80" s="295"/>
      <c r="E80" s="295"/>
      <c r="F80" s="295"/>
      <c r="G80" s="295"/>
      <c r="H80" s="295"/>
      <c r="I80" s="295"/>
      <c r="J80" s="295"/>
    </row>
    <row r="81" spans="2:12" x14ac:dyDescent="0.25">
      <c r="B81" s="57" t="s">
        <v>492</v>
      </c>
      <c r="C81" s="145" t="s">
        <v>255</v>
      </c>
      <c r="D81" s="146"/>
      <c r="E81" s="146"/>
      <c r="F81" s="146"/>
      <c r="G81" s="146"/>
      <c r="H81" s="146"/>
      <c r="I81" s="146"/>
      <c r="J81" s="146"/>
    </row>
    <row r="82" spans="2:12" ht="16.5" customHeight="1" x14ac:dyDescent="0.25">
      <c r="B82" s="200" t="s">
        <v>83</v>
      </c>
      <c r="C82" s="201"/>
      <c r="D82" s="201"/>
      <c r="E82" s="201"/>
      <c r="F82" s="201"/>
      <c r="G82" s="201"/>
      <c r="H82" s="201"/>
      <c r="I82" s="201"/>
      <c r="J82" s="202"/>
    </row>
    <row r="83" spans="2:12" ht="43.5" customHeight="1" x14ac:dyDescent="0.25">
      <c r="B83" s="69" t="s">
        <v>14</v>
      </c>
      <c r="C83" s="154" t="s">
        <v>100</v>
      </c>
      <c r="D83" s="155"/>
      <c r="E83" s="156"/>
      <c r="F83" s="127" t="s">
        <v>20</v>
      </c>
      <c r="G83" s="128"/>
      <c r="H83" s="128"/>
      <c r="I83" s="128"/>
      <c r="J83" s="128"/>
    </row>
    <row r="84" spans="2:12" ht="29.25" customHeight="1" x14ac:dyDescent="0.25">
      <c r="B84" s="69" t="s">
        <v>21</v>
      </c>
      <c r="C84" s="294" t="s">
        <v>466</v>
      </c>
      <c r="D84" s="235"/>
      <c r="E84" s="236"/>
      <c r="F84" s="129" t="s">
        <v>20</v>
      </c>
      <c r="G84" s="130"/>
      <c r="H84" s="130"/>
      <c r="I84" s="130"/>
      <c r="J84" s="130"/>
    </row>
    <row r="85" spans="2:12" ht="29.25" customHeight="1" x14ac:dyDescent="0.25">
      <c r="B85" s="69" t="s">
        <v>22</v>
      </c>
      <c r="C85" s="157" t="s">
        <v>496</v>
      </c>
      <c r="D85" s="298"/>
      <c r="E85" s="159"/>
      <c r="F85" s="129" t="s">
        <v>20</v>
      </c>
      <c r="G85" s="130"/>
      <c r="H85" s="130"/>
      <c r="I85" s="130"/>
      <c r="J85" s="130"/>
    </row>
    <row r="86" spans="2:12" ht="59.25" customHeight="1" x14ac:dyDescent="0.25">
      <c r="B86" s="69" t="s">
        <v>33</v>
      </c>
      <c r="C86" s="297" t="s">
        <v>101</v>
      </c>
      <c r="D86" s="207"/>
      <c r="E86" s="208"/>
      <c r="F86" s="131" t="s">
        <v>20</v>
      </c>
      <c r="G86" s="132"/>
      <c r="H86" s="132"/>
      <c r="I86" s="132"/>
      <c r="J86" s="132"/>
    </row>
    <row r="87" spans="2:12" ht="15" customHeight="1" x14ac:dyDescent="0.25">
      <c r="B87" s="256" t="s">
        <v>84</v>
      </c>
      <c r="C87" s="257"/>
      <c r="D87" s="257"/>
      <c r="E87" s="257"/>
      <c r="F87" s="257"/>
      <c r="G87" s="257"/>
      <c r="H87" s="257"/>
      <c r="I87" s="257"/>
      <c r="J87" s="258"/>
    </row>
    <row r="88" spans="2:12" x14ac:dyDescent="0.25">
      <c r="B88" s="60" t="s">
        <v>15</v>
      </c>
      <c r="C88" s="154" t="s">
        <v>102</v>
      </c>
      <c r="D88" s="150"/>
      <c r="E88" s="206"/>
      <c r="F88" s="127" t="s">
        <v>20</v>
      </c>
      <c r="G88" s="128"/>
      <c r="H88" s="128"/>
      <c r="I88" s="128"/>
      <c r="J88" s="128"/>
    </row>
    <row r="89" spans="2:12" x14ac:dyDescent="0.25">
      <c r="B89" s="46" t="s">
        <v>253</v>
      </c>
      <c r="C89" s="28" t="s">
        <v>256</v>
      </c>
      <c r="D89" s="29"/>
      <c r="E89" s="76"/>
      <c r="F89" s="129" t="s">
        <v>20</v>
      </c>
      <c r="G89" s="130"/>
      <c r="H89" s="130"/>
      <c r="I89" s="130"/>
      <c r="J89" s="130"/>
    </row>
    <row r="90" spans="2:12" x14ac:dyDescent="0.25">
      <c r="B90" s="61" t="s">
        <v>254</v>
      </c>
      <c r="C90" s="25" t="s">
        <v>318</v>
      </c>
      <c r="D90" s="26"/>
      <c r="E90" s="77"/>
      <c r="F90" s="131" t="s">
        <v>20</v>
      </c>
      <c r="G90" s="132"/>
      <c r="H90" s="132"/>
      <c r="I90" s="132"/>
      <c r="J90" s="132"/>
    </row>
    <row r="92" spans="2:12" x14ac:dyDescent="0.25">
      <c r="B92" s="41" t="s">
        <v>6</v>
      </c>
      <c r="C92" s="2" t="s">
        <v>5</v>
      </c>
      <c r="D92" s="2" t="s">
        <v>7</v>
      </c>
      <c r="E92" s="70" t="s">
        <v>8</v>
      </c>
      <c r="F92" s="70" t="s">
        <v>9</v>
      </c>
      <c r="G92" s="1" t="s">
        <v>0</v>
      </c>
      <c r="H92" s="1" t="s">
        <v>1</v>
      </c>
      <c r="I92" s="9" t="s">
        <v>12</v>
      </c>
      <c r="J92" s="1" t="s">
        <v>11</v>
      </c>
    </row>
    <row r="93" spans="2:12" ht="106.5" customHeight="1" x14ac:dyDescent="0.25">
      <c r="B93" s="58" t="s">
        <v>48</v>
      </c>
      <c r="C93" s="96" t="s">
        <v>338</v>
      </c>
      <c r="D93" s="3" t="s">
        <v>494</v>
      </c>
      <c r="E93" s="4" t="s">
        <v>18</v>
      </c>
      <c r="F93" s="4" t="s">
        <v>19</v>
      </c>
      <c r="G93" s="5">
        <v>2</v>
      </c>
      <c r="H93" s="5">
        <v>5</v>
      </c>
      <c r="I93" s="11" t="s">
        <v>32</v>
      </c>
      <c r="J93" s="12" t="s">
        <v>31</v>
      </c>
    </row>
    <row r="94" spans="2:12" ht="15" customHeight="1" x14ac:dyDescent="0.25">
      <c r="B94" s="267" t="s">
        <v>82</v>
      </c>
      <c r="C94" s="268"/>
      <c r="D94" s="268"/>
      <c r="E94" s="268"/>
      <c r="F94" s="268"/>
      <c r="G94" s="268"/>
      <c r="H94" s="268"/>
      <c r="I94" s="268"/>
      <c r="J94" s="269"/>
    </row>
    <row r="95" spans="2:12" x14ac:dyDescent="0.25">
      <c r="B95" s="63" t="s">
        <v>26</v>
      </c>
      <c r="C95" s="126" t="s">
        <v>339</v>
      </c>
      <c r="D95" s="126"/>
      <c r="E95" s="126"/>
      <c r="F95" s="126"/>
      <c r="G95" s="126"/>
      <c r="H95" s="126"/>
      <c r="I95" s="126"/>
      <c r="J95" s="126"/>
      <c r="K95" s="19"/>
      <c r="L95" s="19"/>
    </row>
    <row r="96" spans="2:12" ht="15.75" customHeight="1" x14ac:dyDescent="0.25">
      <c r="B96" s="57" t="s">
        <v>27</v>
      </c>
      <c r="C96" s="144" t="s">
        <v>477</v>
      </c>
      <c r="D96" s="144"/>
      <c r="E96" s="144"/>
      <c r="F96" s="144"/>
      <c r="G96" s="144"/>
      <c r="H96" s="144"/>
      <c r="I96" s="144"/>
      <c r="J96" s="144"/>
    </row>
    <row r="97" spans="2:10" ht="15" customHeight="1" x14ac:dyDescent="0.25">
      <c r="B97" s="59" t="s">
        <v>30</v>
      </c>
      <c r="C97" s="145" t="s">
        <v>47</v>
      </c>
      <c r="D97" s="146"/>
      <c r="E97" s="146"/>
      <c r="F97" s="146"/>
      <c r="G97" s="146"/>
      <c r="H97" s="146"/>
      <c r="I97" s="146"/>
      <c r="J97" s="146"/>
    </row>
    <row r="98" spans="2:10" ht="15.75" customHeight="1" x14ac:dyDescent="0.25">
      <c r="B98" s="171" t="s">
        <v>83</v>
      </c>
      <c r="C98" s="171"/>
      <c r="D98" s="171"/>
      <c r="E98" s="171"/>
      <c r="F98" s="171"/>
      <c r="G98" s="171"/>
      <c r="H98" s="171"/>
      <c r="I98" s="171"/>
      <c r="J98" s="171"/>
    </row>
    <row r="99" spans="2:10" s="79" customFormat="1" ht="45" customHeight="1" x14ac:dyDescent="0.25">
      <c r="B99" s="92" t="s">
        <v>14</v>
      </c>
      <c r="C99" s="138" t="s">
        <v>258</v>
      </c>
      <c r="D99" s="139"/>
      <c r="E99" s="139"/>
      <c r="F99" s="133" t="s">
        <v>20</v>
      </c>
      <c r="G99" s="134"/>
      <c r="H99" s="134"/>
      <c r="I99" s="134"/>
      <c r="J99" s="134"/>
    </row>
    <row r="100" spans="2:10" ht="18" customHeight="1" x14ac:dyDescent="0.25">
      <c r="B100" s="135" t="s">
        <v>84</v>
      </c>
      <c r="C100" s="135"/>
      <c r="D100" s="135"/>
      <c r="E100" s="135"/>
      <c r="F100" s="135"/>
      <c r="G100" s="135"/>
      <c r="H100" s="135"/>
      <c r="I100" s="135"/>
      <c r="J100" s="135"/>
    </row>
    <row r="101" spans="2:10" x14ac:dyDescent="0.25">
      <c r="B101" s="63" t="s">
        <v>15</v>
      </c>
      <c r="C101" s="126" t="s">
        <v>103</v>
      </c>
      <c r="D101" s="126"/>
      <c r="E101" s="126"/>
      <c r="F101" s="127" t="s">
        <v>20</v>
      </c>
      <c r="G101" s="128"/>
      <c r="H101" s="128"/>
      <c r="I101" s="128"/>
      <c r="J101" s="128"/>
    </row>
    <row r="102" spans="2:10" x14ac:dyDescent="0.25">
      <c r="B102" s="57" t="s">
        <v>24</v>
      </c>
      <c r="C102" s="143" t="s">
        <v>495</v>
      </c>
      <c r="D102" s="295"/>
      <c r="E102" s="184"/>
      <c r="F102" s="129" t="s">
        <v>20</v>
      </c>
      <c r="G102" s="296"/>
      <c r="H102" s="296"/>
      <c r="I102" s="296"/>
      <c r="J102" s="296"/>
    </row>
    <row r="103" spans="2:10" x14ac:dyDescent="0.25">
      <c r="B103" s="59" t="s">
        <v>250</v>
      </c>
      <c r="C103" s="146" t="s">
        <v>319</v>
      </c>
      <c r="D103" s="146"/>
      <c r="E103" s="146"/>
      <c r="F103" s="250" t="s">
        <v>20</v>
      </c>
      <c r="G103" s="251"/>
      <c r="H103" s="251"/>
      <c r="I103" s="251"/>
      <c r="J103" s="251"/>
    </row>
    <row r="104" spans="2:10" x14ac:dyDescent="0.25">
      <c r="C104" s="29"/>
      <c r="D104" s="29"/>
      <c r="E104" s="54"/>
      <c r="F104" s="27"/>
      <c r="G104" s="27"/>
      <c r="H104" s="27"/>
      <c r="I104" s="27"/>
    </row>
    <row r="106" spans="2:10" x14ac:dyDescent="0.25">
      <c r="B106" s="41" t="s">
        <v>6</v>
      </c>
      <c r="C106" s="2" t="s">
        <v>5</v>
      </c>
      <c r="D106" s="2" t="s">
        <v>7</v>
      </c>
      <c r="E106" s="70" t="s">
        <v>8</v>
      </c>
      <c r="F106" s="70" t="s">
        <v>9</v>
      </c>
      <c r="G106" s="1" t="s">
        <v>0</v>
      </c>
      <c r="H106" s="1" t="s">
        <v>1</v>
      </c>
      <c r="I106" s="9" t="s">
        <v>12</v>
      </c>
      <c r="J106" s="1" t="s">
        <v>11</v>
      </c>
    </row>
    <row r="107" spans="2:10" ht="45" customHeight="1" x14ac:dyDescent="0.25">
      <c r="B107" s="58" t="s">
        <v>53</v>
      </c>
      <c r="C107" s="3" t="s">
        <v>292</v>
      </c>
      <c r="D107" s="3" t="s">
        <v>487</v>
      </c>
      <c r="E107" s="4" t="s">
        <v>18</v>
      </c>
      <c r="F107" s="4" t="s">
        <v>19</v>
      </c>
      <c r="G107" s="5">
        <v>2</v>
      </c>
      <c r="H107" s="5">
        <v>5</v>
      </c>
      <c r="I107" s="11" t="s">
        <v>32</v>
      </c>
      <c r="J107" s="12" t="s">
        <v>31</v>
      </c>
    </row>
    <row r="108" spans="2:10" ht="15" customHeight="1" x14ac:dyDescent="0.25">
      <c r="B108" s="171" t="s">
        <v>82</v>
      </c>
      <c r="C108" s="171"/>
      <c r="D108" s="171"/>
      <c r="E108" s="171"/>
      <c r="F108" s="171"/>
      <c r="G108" s="171"/>
      <c r="H108" s="171"/>
      <c r="I108" s="171"/>
      <c r="J108" s="171"/>
    </row>
    <row r="109" spans="2:10" ht="15" customHeight="1" x14ac:dyDescent="0.25">
      <c r="B109" s="63" t="s">
        <v>26</v>
      </c>
      <c r="C109" s="140" t="s">
        <v>45</v>
      </c>
      <c r="D109" s="141"/>
      <c r="E109" s="141"/>
      <c r="F109" s="141"/>
      <c r="G109" s="141"/>
      <c r="H109" s="141"/>
      <c r="I109" s="141"/>
      <c r="J109" s="141"/>
    </row>
    <row r="110" spans="2:10" ht="15" customHeight="1" x14ac:dyDescent="0.25">
      <c r="B110" s="57" t="s">
        <v>27</v>
      </c>
      <c r="C110" s="174" t="s">
        <v>46</v>
      </c>
      <c r="D110" s="175"/>
      <c r="E110" s="175"/>
      <c r="F110" s="175"/>
      <c r="G110" s="175"/>
      <c r="H110" s="175"/>
      <c r="I110" s="175"/>
      <c r="J110" s="175"/>
    </row>
    <row r="111" spans="2:10" x14ac:dyDescent="0.25">
      <c r="B111" s="57" t="s">
        <v>30</v>
      </c>
      <c r="C111" s="174" t="s">
        <v>47</v>
      </c>
      <c r="D111" s="175"/>
      <c r="E111" s="175"/>
      <c r="F111" s="175"/>
      <c r="G111" s="175"/>
      <c r="H111" s="175"/>
      <c r="I111" s="175"/>
      <c r="J111" s="175"/>
    </row>
    <row r="112" spans="2:10" ht="15" customHeight="1" x14ac:dyDescent="0.25">
      <c r="B112" s="57" t="s">
        <v>36</v>
      </c>
      <c r="C112" s="214" t="s">
        <v>293</v>
      </c>
      <c r="D112" s="215"/>
      <c r="E112" s="215"/>
      <c r="F112" s="215"/>
      <c r="G112" s="215"/>
      <c r="H112" s="215"/>
      <c r="I112" s="215"/>
      <c r="J112" s="215"/>
    </row>
    <row r="113" spans="2:10" x14ac:dyDescent="0.25">
      <c r="B113" s="136" t="s">
        <v>83</v>
      </c>
      <c r="C113" s="136"/>
      <c r="D113" s="136"/>
      <c r="E113" s="136"/>
      <c r="F113" s="136"/>
      <c r="G113" s="136"/>
      <c r="H113" s="136"/>
      <c r="I113" s="136"/>
      <c r="J113" s="136"/>
    </row>
    <row r="114" spans="2:10" s="79" customFormat="1" ht="61.5" customHeight="1" x14ac:dyDescent="0.25">
      <c r="B114" s="92" t="s">
        <v>14</v>
      </c>
      <c r="C114" s="138" t="s">
        <v>104</v>
      </c>
      <c r="D114" s="139"/>
      <c r="E114" s="139"/>
      <c r="F114" s="127" t="s">
        <v>20</v>
      </c>
      <c r="G114" s="128"/>
      <c r="H114" s="128"/>
      <c r="I114" s="128"/>
      <c r="J114" s="128"/>
    </row>
    <row r="115" spans="2:10" s="79" customFormat="1" ht="30.75" customHeight="1" x14ac:dyDescent="0.25">
      <c r="B115" s="92" t="s">
        <v>21</v>
      </c>
      <c r="C115" s="157" t="s">
        <v>160</v>
      </c>
      <c r="D115" s="158"/>
      <c r="E115" s="159"/>
      <c r="F115" s="129" t="s">
        <v>20</v>
      </c>
      <c r="G115" s="130"/>
      <c r="H115" s="130"/>
      <c r="I115" s="130"/>
      <c r="J115" s="130"/>
    </row>
    <row r="116" spans="2:10" s="79" customFormat="1" x14ac:dyDescent="0.25">
      <c r="B116" s="92" t="s">
        <v>22</v>
      </c>
      <c r="C116" s="157" t="s">
        <v>159</v>
      </c>
      <c r="D116" s="158"/>
      <c r="E116" s="159"/>
      <c r="F116" s="129" t="s">
        <v>20</v>
      </c>
      <c r="G116" s="130"/>
      <c r="H116" s="130"/>
      <c r="I116" s="130"/>
      <c r="J116" s="130"/>
    </row>
    <row r="117" spans="2:10" ht="30.75" customHeight="1" x14ac:dyDescent="0.25">
      <c r="B117" s="92" t="s">
        <v>33</v>
      </c>
      <c r="C117" s="157" t="s">
        <v>463</v>
      </c>
      <c r="D117" s="158"/>
      <c r="E117" s="159"/>
      <c r="F117" s="129" t="s">
        <v>20</v>
      </c>
      <c r="G117" s="130"/>
      <c r="H117" s="130"/>
      <c r="I117" s="130"/>
      <c r="J117" s="130"/>
    </row>
    <row r="118" spans="2:10" ht="30" customHeight="1" x14ac:dyDescent="0.25">
      <c r="B118" s="92" t="s">
        <v>35</v>
      </c>
      <c r="C118" s="195" t="s">
        <v>467</v>
      </c>
      <c r="D118" s="196"/>
      <c r="E118" s="197"/>
      <c r="F118" s="131" t="s">
        <v>20</v>
      </c>
      <c r="G118" s="132"/>
      <c r="H118" s="132"/>
      <c r="I118" s="132"/>
      <c r="J118" s="132"/>
    </row>
    <row r="119" spans="2:10" x14ac:dyDescent="0.25">
      <c r="B119" s="171" t="s">
        <v>84</v>
      </c>
      <c r="C119" s="171"/>
      <c r="D119" s="171"/>
      <c r="E119" s="171"/>
      <c r="F119" s="171"/>
      <c r="G119" s="171"/>
      <c r="H119" s="171"/>
      <c r="I119" s="171"/>
      <c r="J119" s="171"/>
    </row>
    <row r="120" spans="2:10" x14ac:dyDescent="0.25">
      <c r="B120" s="63" t="s">
        <v>15</v>
      </c>
      <c r="C120" s="125" t="s">
        <v>335</v>
      </c>
      <c r="D120" s="126"/>
      <c r="E120" s="210"/>
      <c r="F120" s="127" t="s">
        <v>20</v>
      </c>
      <c r="G120" s="128"/>
      <c r="H120" s="128"/>
      <c r="I120" s="128"/>
      <c r="J120" s="128"/>
    </row>
    <row r="121" spans="2:10" x14ac:dyDescent="0.25">
      <c r="B121" s="57" t="s">
        <v>24</v>
      </c>
      <c r="C121" s="143" t="s">
        <v>259</v>
      </c>
      <c r="D121" s="144"/>
      <c r="E121" s="184"/>
      <c r="F121" s="129" t="s">
        <v>20</v>
      </c>
      <c r="G121" s="130"/>
      <c r="H121" s="130"/>
      <c r="I121" s="130"/>
      <c r="J121" s="130"/>
    </row>
    <row r="122" spans="2:10" x14ac:dyDescent="0.25">
      <c r="B122" s="57" t="s">
        <v>250</v>
      </c>
      <c r="C122" s="151" t="s">
        <v>464</v>
      </c>
      <c r="D122" s="152"/>
      <c r="E122" s="153"/>
      <c r="F122" s="129" t="s">
        <v>20</v>
      </c>
      <c r="G122" s="130"/>
      <c r="H122" s="130"/>
      <c r="I122" s="130"/>
      <c r="J122" s="130"/>
    </row>
    <row r="123" spans="2:10" x14ac:dyDescent="0.25">
      <c r="B123" s="59" t="s">
        <v>253</v>
      </c>
      <c r="C123" s="145" t="s">
        <v>52</v>
      </c>
      <c r="D123" s="146"/>
      <c r="E123" s="252"/>
      <c r="F123" s="131" t="s">
        <v>20</v>
      </c>
      <c r="G123" s="132"/>
      <c r="H123" s="132"/>
      <c r="I123" s="132"/>
      <c r="J123" s="132"/>
    </row>
    <row r="124" spans="2:10" x14ac:dyDescent="0.25">
      <c r="C124" s="53"/>
      <c r="D124" s="53"/>
      <c r="E124" s="53"/>
      <c r="F124" s="53"/>
      <c r="G124" s="53"/>
      <c r="H124" s="53"/>
      <c r="I124" s="53"/>
      <c r="J124" s="53"/>
    </row>
    <row r="125" spans="2:10" x14ac:dyDescent="0.25">
      <c r="B125" s="41" t="s">
        <v>6</v>
      </c>
      <c r="C125" s="49" t="s">
        <v>5</v>
      </c>
      <c r="D125" s="49" t="s">
        <v>7</v>
      </c>
      <c r="E125" s="71" t="s">
        <v>8</v>
      </c>
      <c r="F125" s="71" t="s">
        <v>9</v>
      </c>
      <c r="G125" s="49" t="s">
        <v>0</v>
      </c>
      <c r="H125" s="49" t="s">
        <v>1</v>
      </c>
      <c r="I125" s="50" t="s">
        <v>12</v>
      </c>
      <c r="J125" s="49" t="s">
        <v>11</v>
      </c>
    </row>
    <row r="126" spans="2:10" ht="92.25" customHeight="1" x14ac:dyDescent="0.25">
      <c r="B126" s="58" t="s">
        <v>57</v>
      </c>
      <c r="C126" s="3" t="s">
        <v>341</v>
      </c>
      <c r="D126" s="3" t="s">
        <v>340</v>
      </c>
      <c r="E126" s="4" t="s">
        <v>18</v>
      </c>
      <c r="F126" s="4" t="s">
        <v>19</v>
      </c>
      <c r="G126" s="5">
        <v>3</v>
      </c>
      <c r="H126" s="5">
        <v>5</v>
      </c>
      <c r="I126" s="11" t="s">
        <v>32</v>
      </c>
      <c r="J126" s="12" t="s">
        <v>31</v>
      </c>
    </row>
    <row r="127" spans="2:10" ht="15" customHeight="1" x14ac:dyDescent="0.25">
      <c r="B127" s="171" t="s">
        <v>82</v>
      </c>
      <c r="C127" s="172"/>
      <c r="D127" s="172"/>
      <c r="E127" s="172"/>
      <c r="F127" s="172"/>
      <c r="G127" s="172"/>
      <c r="H127" s="172"/>
      <c r="I127" s="172"/>
      <c r="J127" s="172"/>
    </row>
    <row r="128" spans="2:10" x14ac:dyDescent="0.25">
      <c r="B128" s="46" t="s">
        <v>26</v>
      </c>
      <c r="C128" s="125" t="s">
        <v>50</v>
      </c>
      <c r="D128" s="126"/>
      <c r="E128" s="126"/>
      <c r="F128" s="126"/>
      <c r="G128" s="126"/>
      <c r="H128" s="126"/>
      <c r="I128" s="126"/>
      <c r="J128" s="126"/>
    </row>
    <row r="129" spans="2:10" x14ac:dyDescent="0.25">
      <c r="B129" s="46" t="s">
        <v>27</v>
      </c>
      <c r="C129" s="143" t="s">
        <v>49</v>
      </c>
      <c r="D129" s="144"/>
      <c r="E129" s="144"/>
      <c r="F129" s="144"/>
      <c r="G129" s="144"/>
      <c r="H129" s="144"/>
      <c r="I129" s="144"/>
      <c r="J129" s="144"/>
    </row>
    <row r="130" spans="2:10" x14ac:dyDescent="0.25">
      <c r="B130" s="46" t="s">
        <v>30</v>
      </c>
      <c r="C130" s="143" t="s">
        <v>51</v>
      </c>
      <c r="D130" s="144"/>
      <c r="E130" s="144"/>
      <c r="F130" s="144"/>
      <c r="G130" s="144"/>
      <c r="H130" s="144"/>
      <c r="I130" s="144"/>
      <c r="J130" s="144"/>
    </row>
    <row r="131" spans="2:10" x14ac:dyDescent="0.25">
      <c r="B131" s="46" t="s">
        <v>36</v>
      </c>
      <c r="C131" s="143" t="s">
        <v>47</v>
      </c>
      <c r="D131" s="144"/>
      <c r="E131" s="144"/>
      <c r="F131" s="144"/>
      <c r="G131" s="144"/>
      <c r="H131" s="144"/>
      <c r="I131" s="144"/>
      <c r="J131" s="144"/>
    </row>
    <row r="132" spans="2:10" x14ac:dyDescent="0.25">
      <c r="B132" s="171" t="s">
        <v>83</v>
      </c>
      <c r="C132" s="171"/>
      <c r="D132" s="171"/>
      <c r="E132" s="171"/>
      <c r="F132" s="171"/>
      <c r="G132" s="171"/>
      <c r="H132" s="171"/>
      <c r="I132" s="171"/>
      <c r="J132" s="171"/>
    </row>
    <row r="133" spans="2:10" s="79" customFormat="1" x14ac:dyDescent="0.25">
      <c r="B133" s="92" t="s">
        <v>14</v>
      </c>
      <c r="C133" s="138" t="s">
        <v>105</v>
      </c>
      <c r="D133" s="139"/>
      <c r="E133" s="139"/>
      <c r="F133" s="127" t="s">
        <v>20</v>
      </c>
      <c r="G133" s="128"/>
      <c r="H133" s="128"/>
      <c r="I133" s="128"/>
      <c r="J133" s="128"/>
    </row>
    <row r="134" spans="2:10" s="79" customFormat="1" ht="30.75" customHeight="1" x14ac:dyDescent="0.25">
      <c r="B134" s="92" t="s">
        <v>21</v>
      </c>
      <c r="C134" s="157" t="s">
        <v>463</v>
      </c>
      <c r="D134" s="158"/>
      <c r="E134" s="159"/>
      <c r="F134" s="129" t="s">
        <v>20</v>
      </c>
      <c r="G134" s="130"/>
      <c r="H134" s="130"/>
      <c r="I134" s="130"/>
      <c r="J134" s="130"/>
    </row>
    <row r="135" spans="2:10" s="79" customFormat="1" ht="30" customHeight="1" x14ac:dyDescent="0.25">
      <c r="B135" s="92" t="s">
        <v>22</v>
      </c>
      <c r="C135" s="157" t="s">
        <v>468</v>
      </c>
      <c r="D135" s="158"/>
      <c r="E135" s="159"/>
      <c r="F135" s="129" t="s">
        <v>20</v>
      </c>
      <c r="G135" s="130"/>
      <c r="H135" s="130"/>
      <c r="I135" s="130"/>
      <c r="J135" s="130"/>
    </row>
    <row r="136" spans="2:10" s="79" customFormat="1" ht="30.75" customHeight="1" x14ac:dyDescent="0.25">
      <c r="B136" s="92" t="s">
        <v>33</v>
      </c>
      <c r="C136" s="294" t="s">
        <v>478</v>
      </c>
      <c r="D136" s="235"/>
      <c r="E136" s="236"/>
      <c r="F136" s="129" t="s">
        <v>20</v>
      </c>
      <c r="G136" s="130"/>
      <c r="H136" s="130"/>
      <c r="I136" s="130"/>
      <c r="J136" s="130"/>
    </row>
    <row r="137" spans="2:10" s="79" customFormat="1" ht="31.5" customHeight="1" x14ac:dyDescent="0.25">
      <c r="B137" s="92" t="s">
        <v>35</v>
      </c>
      <c r="C137" s="195" t="s">
        <v>479</v>
      </c>
      <c r="D137" s="196"/>
      <c r="E137" s="197"/>
      <c r="F137" s="131" t="s">
        <v>20</v>
      </c>
      <c r="G137" s="132"/>
      <c r="H137" s="132"/>
      <c r="I137" s="132"/>
      <c r="J137" s="132"/>
    </row>
    <row r="138" spans="2:10" ht="15" customHeight="1" x14ac:dyDescent="0.25">
      <c r="B138" s="172" t="s">
        <v>84</v>
      </c>
      <c r="C138" s="171"/>
      <c r="D138" s="171"/>
      <c r="E138" s="171"/>
      <c r="F138" s="172"/>
      <c r="G138" s="172"/>
      <c r="H138" s="172"/>
      <c r="I138" s="172"/>
      <c r="J138" s="172"/>
    </row>
    <row r="139" spans="2:10" ht="15" customHeight="1" x14ac:dyDescent="0.25">
      <c r="B139" s="63" t="s">
        <v>15</v>
      </c>
      <c r="C139" s="153" t="s">
        <v>106</v>
      </c>
      <c r="D139" s="147"/>
      <c r="E139" s="151"/>
      <c r="F139" s="127" t="s">
        <v>20</v>
      </c>
      <c r="G139" s="128"/>
      <c r="H139" s="128"/>
      <c r="I139" s="128"/>
      <c r="J139" s="128"/>
    </row>
    <row r="140" spans="2:10" x14ac:dyDescent="0.25">
      <c r="B140" s="46" t="s">
        <v>24</v>
      </c>
      <c r="C140" s="151" t="s">
        <v>469</v>
      </c>
      <c r="D140" s="152"/>
      <c r="E140" s="152"/>
      <c r="F140" s="129" t="s">
        <v>20</v>
      </c>
      <c r="G140" s="130"/>
      <c r="H140" s="130"/>
      <c r="I140" s="130"/>
      <c r="J140" s="130"/>
    </row>
    <row r="141" spans="2:10" x14ac:dyDescent="0.25">
      <c r="B141" s="59" t="s">
        <v>250</v>
      </c>
      <c r="C141" s="203" t="s">
        <v>52</v>
      </c>
      <c r="D141" s="204"/>
      <c r="E141" s="205"/>
      <c r="F141" s="131" t="s">
        <v>20</v>
      </c>
      <c r="G141" s="132"/>
      <c r="H141" s="132"/>
      <c r="I141" s="132"/>
      <c r="J141" s="132"/>
    </row>
    <row r="143" spans="2:10" x14ac:dyDescent="0.25">
      <c r="B143" s="41" t="s">
        <v>6</v>
      </c>
      <c r="C143" s="49" t="s">
        <v>5</v>
      </c>
      <c r="D143" s="49" t="s">
        <v>7</v>
      </c>
      <c r="E143" s="71" t="s">
        <v>8</v>
      </c>
      <c r="F143" s="71" t="s">
        <v>9</v>
      </c>
      <c r="G143" s="49" t="s">
        <v>0</v>
      </c>
      <c r="H143" s="49" t="s">
        <v>1</v>
      </c>
      <c r="I143" s="50" t="s">
        <v>12</v>
      </c>
      <c r="J143" s="49" t="s">
        <v>11</v>
      </c>
    </row>
    <row r="144" spans="2:10" ht="93" customHeight="1" x14ac:dyDescent="0.25">
      <c r="B144" s="58" t="s">
        <v>58</v>
      </c>
      <c r="C144" s="3" t="s">
        <v>242</v>
      </c>
      <c r="D144" s="3" t="s">
        <v>140</v>
      </c>
      <c r="E144" s="4" t="s">
        <v>18</v>
      </c>
      <c r="F144" s="4" t="s">
        <v>19</v>
      </c>
      <c r="G144" s="5">
        <v>1</v>
      </c>
      <c r="H144" s="5">
        <v>5</v>
      </c>
      <c r="I144" s="11" t="s">
        <v>32</v>
      </c>
      <c r="J144" s="12" t="s">
        <v>31</v>
      </c>
    </row>
    <row r="145" spans="2:11" ht="15" customHeight="1" x14ac:dyDescent="0.25">
      <c r="B145" s="64" t="s">
        <v>82</v>
      </c>
      <c r="C145" s="45"/>
      <c r="D145" s="45"/>
      <c r="E145" s="72"/>
      <c r="F145" s="72"/>
      <c r="G145" s="45"/>
      <c r="H145" s="45"/>
      <c r="I145" s="45"/>
      <c r="J145" s="45"/>
    </row>
    <row r="146" spans="2:11" x14ac:dyDescent="0.25">
      <c r="B146" s="57" t="s">
        <v>26</v>
      </c>
      <c r="C146" s="125" t="s">
        <v>50</v>
      </c>
      <c r="D146" s="126"/>
      <c r="E146" s="126"/>
      <c r="F146" s="126"/>
      <c r="G146" s="126"/>
      <c r="H146" s="126"/>
      <c r="I146" s="126"/>
      <c r="J146" s="126"/>
    </row>
    <row r="147" spans="2:11" ht="17.25" customHeight="1" x14ac:dyDescent="0.25">
      <c r="B147" s="57" t="s">
        <v>27</v>
      </c>
      <c r="C147" s="143" t="s">
        <v>243</v>
      </c>
      <c r="D147" s="144"/>
      <c r="E147" s="144"/>
      <c r="F147" s="144"/>
      <c r="G147" s="144"/>
      <c r="H147" s="144"/>
      <c r="I147" s="144"/>
      <c r="J147" s="144"/>
    </row>
    <row r="148" spans="2:11" x14ac:dyDescent="0.25">
      <c r="B148" s="57" t="s">
        <v>30</v>
      </c>
      <c r="C148" s="145" t="s">
        <v>206</v>
      </c>
      <c r="D148" s="146"/>
      <c r="E148" s="146"/>
      <c r="F148" s="146"/>
      <c r="G148" s="146"/>
      <c r="H148" s="146"/>
      <c r="I148" s="146"/>
      <c r="J148" s="146"/>
    </row>
    <row r="149" spans="2:11" x14ac:dyDescent="0.25">
      <c r="B149" s="171" t="s">
        <v>83</v>
      </c>
      <c r="C149" s="171"/>
      <c r="D149" s="171"/>
      <c r="E149" s="171"/>
      <c r="F149" s="171"/>
      <c r="G149" s="171"/>
      <c r="H149" s="171"/>
      <c r="I149" s="171"/>
      <c r="J149" s="171"/>
    </row>
    <row r="150" spans="2:11" s="79" customFormat="1" x14ac:dyDescent="0.25">
      <c r="B150" s="92" t="s">
        <v>14</v>
      </c>
      <c r="C150" s="138" t="s">
        <v>105</v>
      </c>
      <c r="D150" s="139"/>
      <c r="E150" s="139"/>
      <c r="F150" s="127" t="s">
        <v>20</v>
      </c>
      <c r="G150" s="128"/>
      <c r="H150" s="128"/>
      <c r="I150" s="128"/>
      <c r="J150" s="128"/>
      <c r="K150" s="97"/>
    </row>
    <row r="151" spans="2:11" s="79" customFormat="1" ht="30" customHeight="1" x14ac:dyDescent="0.25">
      <c r="B151" s="92" t="s">
        <v>21</v>
      </c>
      <c r="C151" s="157" t="s">
        <v>480</v>
      </c>
      <c r="D151" s="158"/>
      <c r="E151" s="159"/>
      <c r="F151" s="129" t="s">
        <v>20</v>
      </c>
      <c r="G151" s="130"/>
      <c r="H151" s="130"/>
      <c r="I151" s="130"/>
      <c r="J151" s="130"/>
    </row>
    <row r="152" spans="2:11" s="79" customFormat="1" ht="31.5" customHeight="1" x14ac:dyDescent="0.25">
      <c r="B152" s="92" t="s">
        <v>22</v>
      </c>
      <c r="C152" s="157" t="s">
        <v>470</v>
      </c>
      <c r="D152" s="158"/>
      <c r="E152" s="159"/>
      <c r="F152" s="129" t="s">
        <v>20</v>
      </c>
      <c r="G152" s="130"/>
      <c r="H152" s="130"/>
      <c r="I152" s="130"/>
      <c r="J152" s="130"/>
    </row>
    <row r="153" spans="2:11" s="79" customFormat="1" ht="33.75" customHeight="1" x14ac:dyDescent="0.25">
      <c r="B153" s="92" t="s">
        <v>33</v>
      </c>
      <c r="C153" s="294" t="s">
        <v>481</v>
      </c>
      <c r="D153" s="235"/>
      <c r="E153" s="236"/>
      <c r="F153" s="129" t="s">
        <v>20</v>
      </c>
      <c r="G153" s="130"/>
      <c r="H153" s="130"/>
      <c r="I153" s="130"/>
      <c r="J153" s="130"/>
    </row>
    <row r="154" spans="2:11" s="79" customFormat="1" ht="31.5" customHeight="1" x14ac:dyDescent="0.25">
      <c r="B154" s="92" t="s">
        <v>35</v>
      </c>
      <c r="C154" s="195" t="s">
        <v>482</v>
      </c>
      <c r="D154" s="196"/>
      <c r="E154" s="197"/>
      <c r="F154" s="131" t="s">
        <v>20</v>
      </c>
      <c r="G154" s="132"/>
      <c r="H154" s="132"/>
      <c r="I154" s="132"/>
      <c r="J154" s="132"/>
    </row>
    <row r="155" spans="2:11" ht="15" customHeight="1" x14ac:dyDescent="0.25">
      <c r="B155" s="171" t="s">
        <v>84</v>
      </c>
      <c r="C155" s="171"/>
      <c r="D155" s="171"/>
      <c r="E155" s="171"/>
      <c r="F155" s="171"/>
      <c r="G155" s="171"/>
      <c r="H155" s="171"/>
      <c r="I155" s="171"/>
      <c r="J155" s="172"/>
    </row>
    <row r="156" spans="2:11" x14ac:dyDescent="0.25">
      <c r="B156" s="57" t="s">
        <v>15</v>
      </c>
      <c r="C156" s="147" t="s">
        <v>146</v>
      </c>
      <c r="D156" s="147"/>
      <c r="E156" s="147"/>
      <c r="F156" s="127" t="s">
        <v>20</v>
      </c>
      <c r="G156" s="128"/>
      <c r="H156" s="128"/>
      <c r="I156" s="128"/>
      <c r="J156" s="128"/>
    </row>
    <row r="157" spans="2:11" x14ac:dyDescent="0.25">
      <c r="B157" s="57" t="s">
        <v>24</v>
      </c>
      <c r="C157" s="143" t="s">
        <v>335</v>
      </c>
      <c r="D157" s="144"/>
      <c r="E157" s="184"/>
      <c r="F157" s="129" t="s">
        <v>20</v>
      </c>
      <c r="G157" s="130"/>
      <c r="H157" s="130"/>
      <c r="I157" s="130"/>
      <c r="J157" s="130"/>
    </row>
    <row r="158" spans="2:11" x14ac:dyDescent="0.25">
      <c r="B158" s="57" t="s">
        <v>250</v>
      </c>
      <c r="C158" s="276" t="s">
        <v>52</v>
      </c>
      <c r="D158" s="276"/>
      <c r="E158" s="277"/>
      <c r="F158" s="129" t="s">
        <v>20</v>
      </c>
      <c r="G158" s="130"/>
      <c r="H158" s="130"/>
      <c r="I158" s="130"/>
      <c r="J158" s="130"/>
    </row>
    <row r="159" spans="2:11" x14ac:dyDescent="0.25">
      <c r="B159" s="59" t="s">
        <v>253</v>
      </c>
      <c r="C159" s="209" t="s">
        <v>139</v>
      </c>
      <c r="D159" s="209"/>
      <c r="E159" s="209"/>
      <c r="F159" s="131" t="s">
        <v>20</v>
      </c>
      <c r="G159" s="132"/>
      <c r="H159" s="132"/>
      <c r="I159" s="132"/>
      <c r="J159" s="132"/>
    </row>
    <row r="161" spans="2:10" x14ac:dyDescent="0.25">
      <c r="B161" s="41" t="s">
        <v>6</v>
      </c>
      <c r="C161" s="2" t="s">
        <v>5</v>
      </c>
      <c r="D161" s="2" t="s">
        <v>7</v>
      </c>
      <c r="E161" s="70" t="s">
        <v>8</v>
      </c>
      <c r="F161" s="70" t="s">
        <v>9</v>
      </c>
      <c r="G161" s="1" t="s">
        <v>0</v>
      </c>
      <c r="H161" s="1" t="s">
        <v>1</v>
      </c>
      <c r="I161" s="9" t="s">
        <v>12</v>
      </c>
      <c r="J161" s="1" t="s">
        <v>11</v>
      </c>
    </row>
    <row r="162" spans="2:10" ht="45" x14ac:dyDescent="0.25">
      <c r="B162" s="58" t="s">
        <v>61</v>
      </c>
      <c r="C162" s="3" t="s">
        <v>142</v>
      </c>
      <c r="D162" s="3" t="s">
        <v>260</v>
      </c>
      <c r="E162" s="4" t="s">
        <v>18</v>
      </c>
      <c r="F162" s="4" t="s">
        <v>19</v>
      </c>
      <c r="G162" s="5">
        <v>1</v>
      </c>
      <c r="H162" s="5">
        <v>1</v>
      </c>
      <c r="I162" s="11" t="s">
        <v>32</v>
      </c>
      <c r="J162" s="12" t="s">
        <v>31</v>
      </c>
    </row>
    <row r="163" spans="2:10" ht="15" customHeight="1" x14ac:dyDescent="0.25">
      <c r="B163" s="171" t="s">
        <v>82</v>
      </c>
      <c r="C163" s="172"/>
      <c r="D163" s="172"/>
      <c r="E163" s="172"/>
      <c r="F163" s="172"/>
      <c r="G163" s="172"/>
      <c r="H163" s="172"/>
      <c r="I163" s="172"/>
      <c r="J163" s="172"/>
    </row>
    <row r="164" spans="2:10" ht="15" customHeight="1" x14ac:dyDescent="0.25">
      <c r="B164" s="46" t="s">
        <v>26</v>
      </c>
      <c r="C164" s="125" t="s">
        <v>143</v>
      </c>
      <c r="D164" s="126"/>
      <c r="E164" s="126"/>
      <c r="F164" s="126"/>
      <c r="G164" s="126"/>
      <c r="H164" s="126"/>
      <c r="I164" s="126"/>
      <c r="J164" s="126"/>
    </row>
    <row r="165" spans="2:10" x14ac:dyDescent="0.25">
      <c r="B165" s="46" t="s">
        <v>27</v>
      </c>
      <c r="C165" s="143" t="s">
        <v>144</v>
      </c>
      <c r="D165" s="144"/>
      <c r="E165" s="144"/>
      <c r="F165" s="144"/>
      <c r="G165" s="144"/>
      <c r="H165" s="144"/>
      <c r="I165" s="144"/>
      <c r="J165" s="144"/>
    </row>
    <row r="166" spans="2:10" x14ac:dyDescent="0.25">
      <c r="B166" s="46" t="s">
        <v>30</v>
      </c>
      <c r="C166" s="145" t="s">
        <v>266</v>
      </c>
      <c r="D166" s="146"/>
      <c r="E166" s="146"/>
      <c r="F166" s="146"/>
      <c r="G166" s="146"/>
      <c r="H166" s="146"/>
      <c r="I166" s="146"/>
      <c r="J166" s="146"/>
    </row>
    <row r="167" spans="2:10" x14ac:dyDescent="0.25">
      <c r="B167" s="171" t="s">
        <v>83</v>
      </c>
      <c r="C167" s="173"/>
      <c r="D167" s="173"/>
      <c r="E167" s="173"/>
      <c r="F167" s="173"/>
      <c r="G167" s="173"/>
      <c r="H167" s="173"/>
      <c r="I167" s="173"/>
      <c r="J167" s="173"/>
    </row>
    <row r="168" spans="2:10" s="79" customFormat="1" x14ac:dyDescent="0.25">
      <c r="B168" s="92" t="s">
        <v>14</v>
      </c>
      <c r="C168" s="138" t="s">
        <v>147</v>
      </c>
      <c r="D168" s="139"/>
      <c r="E168" s="139"/>
      <c r="F168" s="127" t="s">
        <v>20</v>
      </c>
      <c r="G168" s="128"/>
      <c r="H168" s="128"/>
      <c r="I168" s="128"/>
      <c r="J168" s="128"/>
    </row>
    <row r="169" spans="2:10" s="79" customFormat="1" ht="32.25" customHeight="1" x14ac:dyDescent="0.25">
      <c r="B169" s="92" t="s">
        <v>21</v>
      </c>
      <c r="C169" s="157" t="s">
        <v>145</v>
      </c>
      <c r="D169" s="158"/>
      <c r="E169" s="159"/>
      <c r="F169" s="129" t="s">
        <v>20</v>
      </c>
      <c r="G169" s="130"/>
      <c r="H169" s="130"/>
      <c r="I169" s="130"/>
      <c r="J169" s="130"/>
    </row>
    <row r="170" spans="2:10" s="79" customFormat="1" ht="30.75" customHeight="1" x14ac:dyDescent="0.25">
      <c r="B170" s="92" t="s">
        <v>22</v>
      </c>
      <c r="C170" s="157" t="s">
        <v>473</v>
      </c>
      <c r="D170" s="158"/>
      <c r="E170" s="159"/>
      <c r="F170" s="131" t="s">
        <v>20</v>
      </c>
      <c r="G170" s="132"/>
      <c r="H170" s="132"/>
      <c r="I170" s="132"/>
      <c r="J170" s="132"/>
    </row>
    <row r="171" spans="2:10" x14ac:dyDescent="0.25">
      <c r="B171" s="136" t="s">
        <v>84</v>
      </c>
      <c r="C171" s="136"/>
      <c r="D171" s="136"/>
      <c r="E171" s="136"/>
      <c r="F171" s="136"/>
      <c r="G171" s="136"/>
      <c r="H171" s="136"/>
      <c r="I171" s="136"/>
      <c r="J171" s="136"/>
    </row>
    <row r="172" spans="2:10" x14ac:dyDescent="0.25">
      <c r="B172" s="119" t="s">
        <v>15</v>
      </c>
      <c r="C172" s="278" t="s">
        <v>342</v>
      </c>
      <c r="D172" s="278"/>
      <c r="E172" s="278"/>
      <c r="F172" s="127" t="s">
        <v>20</v>
      </c>
      <c r="G172" s="128"/>
      <c r="H172" s="128"/>
      <c r="I172" s="128"/>
      <c r="J172" s="128"/>
    </row>
    <row r="173" spans="2:10" x14ac:dyDescent="0.25">
      <c r="B173" s="118" t="s">
        <v>24</v>
      </c>
      <c r="C173" s="218" t="s">
        <v>343</v>
      </c>
      <c r="D173" s="218"/>
      <c r="E173" s="218"/>
      <c r="F173" s="131" t="s">
        <v>20</v>
      </c>
      <c r="G173" s="132"/>
      <c r="H173" s="132"/>
      <c r="I173" s="132"/>
      <c r="J173" s="132"/>
    </row>
    <row r="175" spans="2:10" x14ac:dyDescent="0.25">
      <c r="B175" s="41" t="s">
        <v>6</v>
      </c>
      <c r="C175" s="2" t="s">
        <v>5</v>
      </c>
      <c r="D175" s="2" t="s">
        <v>7</v>
      </c>
      <c r="E175" s="70" t="s">
        <v>8</v>
      </c>
      <c r="F175" s="70" t="s">
        <v>9</v>
      </c>
      <c r="G175" s="41" t="s">
        <v>0</v>
      </c>
      <c r="H175" s="41" t="s">
        <v>1</v>
      </c>
      <c r="I175" s="42" t="s">
        <v>12</v>
      </c>
      <c r="J175" s="41" t="s">
        <v>11</v>
      </c>
    </row>
    <row r="176" spans="2:10" ht="105.75" customHeight="1" x14ac:dyDescent="0.25">
      <c r="B176" s="58" t="s">
        <v>62</v>
      </c>
      <c r="C176" s="3" t="s">
        <v>356</v>
      </c>
      <c r="D176" s="3" t="s">
        <v>357</v>
      </c>
      <c r="E176" s="4" t="s">
        <v>18</v>
      </c>
      <c r="F176" s="4" t="s">
        <v>19</v>
      </c>
      <c r="G176" s="5">
        <v>1</v>
      </c>
      <c r="H176" s="5">
        <v>2</v>
      </c>
      <c r="I176" s="11" t="s">
        <v>32</v>
      </c>
      <c r="J176" s="12" t="s">
        <v>31</v>
      </c>
    </row>
    <row r="177" spans="2:10" ht="15" customHeight="1" x14ac:dyDescent="0.25">
      <c r="B177" s="171" t="s">
        <v>82</v>
      </c>
      <c r="C177" s="171"/>
      <c r="D177" s="171"/>
      <c r="E177" s="171"/>
      <c r="F177" s="171"/>
      <c r="G177" s="171"/>
      <c r="H177" s="171"/>
      <c r="I177" s="171"/>
      <c r="J177" s="171"/>
    </row>
    <row r="178" spans="2:10" s="79" customFormat="1" x14ac:dyDescent="0.25">
      <c r="B178" s="92" t="s">
        <v>26</v>
      </c>
      <c r="C178" s="140" t="s">
        <v>148</v>
      </c>
      <c r="D178" s="141"/>
      <c r="E178" s="141"/>
      <c r="F178" s="141"/>
      <c r="G178" s="141"/>
      <c r="H178" s="141"/>
      <c r="I178" s="141"/>
      <c r="J178" s="141"/>
    </row>
    <row r="179" spans="2:10" s="79" customFormat="1" x14ac:dyDescent="0.25">
      <c r="B179" s="92" t="s">
        <v>27</v>
      </c>
      <c r="C179" s="174" t="s">
        <v>355</v>
      </c>
      <c r="D179" s="175"/>
      <c r="E179" s="175"/>
      <c r="F179" s="175"/>
      <c r="G179" s="175"/>
      <c r="H179" s="175"/>
      <c r="I179" s="175"/>
      <c r="J179" s="175"/>
    </row>
    <row r="180" spans="2:10" s="79" customFormat="1" x14ac:dyDescent="0.25">
      <c r="B180" s="92" t="s">
        <v>30</v>
      </c>
      <c r="C180" s="214" t="s">
        <v>358</v>
      </c>
      <c r="D180" s="215"/>
      <c r="E180" s="215"/>
      <c r="F180" s="215"/>
      <c r="G180" s="215"/>
      <c r="H180" s="215"/>
      <c r="I180" s="215"/>
      <c r="J180" s="215"/>
    </row>
    <row r="181" spans="2:10" x14ac:dyDescent="0.25">
      <c r="B181" s="136" t="s">
        <v>83</v>
      </c>
      <c r="C181" s="136"/>
      <c r="D181" s="136"/>
      <c r="E181" s="136"/>
      <c r="F181" s="136"/>
      <c r="G181" s="136"/>
      <c r="H181" s="136"/>
      <c r="I181" s="136"/>
      <c r="J181" s="136"/>
    </row>
    <row r="182" spans="2:10" ht="45.75" customHeight="1" x14ac:dyDescent="0.25">
      <c r="B182" s="92" t="s">
        <v>14</v>
      </c>
      <c r="C182" s="147" t="s">
        <v>359</v>
      </c>
      <c r="D182" s="148"/>
      <c r="E182" s="148"/>
      <c r="F182" s="133" t="s">
        <v>20</v>
      </c>
      <c r="G182" s="134"/>
      <c r="H182" s="134"/>
      <c r="I182" s="134"/>
      <c r="J182" s="134"/>
    </row>
    <row r="183" spans="2:10" x14ac:dyDescent="0.25">
      <c r="B183" s="136" t="s">
        <v>84</v>
      </c>
      <c r="C183" s="136"/>
      <c r="D183" s="136"/>
      <c r="E183" s="136"/>
      <c r="F183" s="136"/>
      <c r="G183" s="136"/>
      <c r="H183" s="136"/>
      <c r="I183" s="136"/>
      <c r="J183" s="136"/>
    </row>
    <row r="184" spans="2:10" x14ac:dyDescent="0.25">
      <c r="B184" s="63" t="s">
        <v>15</v>
      </c>
      <c r="C184" s="199" t="s">
        <v>321</v>
      </c>
      <c r="D184" s="199"/>
      <c r="E184" s="199"/>
      <c r="F184" s="127" t="s">
        <v>20</v>
      </c>
      <c r="G184" s="128"/>
      <c r="H184" s="128"/>
      <c r="I184" s="128"/>
      <c r="J184" s="128"/>
    </row>
    <row r="185" spans="2:10" x14ac:dyDescent="0.25">
      <c r="B185" s="59" t="s">
        <v>24</v>
      </c>
      <c r="C185" s="209" t="s">
        <v>320</v>
      </c>
      <c r="D185" s="209"/>
      <c r="E185" s="209"/>
      <c r="F185" s="131" t="s">
        <v>20</v>
      </c>
      <c r="G185" s="132"/>
      <c r="H185" s="132"/>
      <c r="I185" s="132"/>
      <c r="J185" s="132"/>
    </row>
    <row r="187" spans="2:10" x14ac:dyDescent="0.25">
      <c r="B187" s="41" t="s">
        <v>6</v>
      </c>
      <c r="C187" s="2" t="s">
        <v>5</v>
      </c>
      <c r="D187" s="2" t="s">
        <v>7</v>
      </c>
      <c r="E187" s="70" t="s">
        <v>8</v>
      </c>
      <c r="F187" s="70" t="s">
        <v>9</v>
      </c>
      <c r="G187" s="41" t="s">
        <v>0</v>
      </c>
      <c r="H187" s="41" t="s">
        <v>1</v>
      </c>
      <c r="I187" s="42" t="s">
        <v>12</v>
      </c>
      <c r="J187" s="41" t="s">
        <v>11</v>
      </c>
    </row>
    <row r="188" spans="2:10" ht="60.75" customHeight="1" x14ac:dyDescent="0.25">
      <c r="B188" s="58" t="s">
        <v>63</v>
      </c>
      <c r="C188" s="3" t="s">
        <v>267</v>
      </c>
      <c r="D188" s="3" t="s">
        <v>97</v>
      </c>
      <c r="E188" s="4" t="s">
        <v>18</v>
      </c>
      <c r="F188" s="4" t="s">
        <v>19</v>
      </c>
      <c r="G188" s="5">
        <v>1</v>
      </c>
      <c r="H188" s="5">
        <v>5</v>
      </c>
      <c r="I188" s="11" t="s">
        <v>32</v>
      </c>
      <c r="J188" s="12" t="s">
        <v>31</v>
      </c>
    </row>
    <row r="189" spans="2:10" x14ac:dyDescent="0.25">
      <c r="B189" s="135" t="s">
        <v>82</v>
      </c>
      <c r="C189" s="135"/>
      <c r="D189" s="135"/>
      <c r="E189" s="135"/>
      <c r="F189" s="135"/>
      <c r="G189" s="135"/>
      <c r="H189" s="135"/>
      <c r="I189" s="135"/>
      <c r="J189" s="135"/>
    </row>
    <row r="190" spans="2:10" ht="15" customHeight="1" x14ac:dyDescent="0.25">
      <c r="B190" s="60" t="s">
        <v>26</v>
      </c>
      <c r="C190" s="125" t="s">
        <v>96</v>
      </c>
      <c r="D190" s="126"/>
      <c r="E190" s="126"/>
      <c r="F190" s="126"/>
      <c r="G190" s="126"/>
      <c r="H190" s="126"/>
      <c r="I190" s="126"/>
      <c r="J190" s="126"/>
    </row>
    <row r="191" spans="2:10" ht="15" customHeight="1" x14ac:dyDescent="0.25">
      <c r="B191" s="46" t="s">
        <v>27</v>
      </c>
      <c r="C191" s="143" t="s">
        <v>98</v>
      </c>
      <c r="D191" s="144"/>
      <c r="E191" s="144"/>
      <c r="F191" s="144"/>
      <c r="G191" s="144"/>
      <c r="H191" s="144"/>
      <c r="I191" s="144"/>
      <c r="J191" s="144"/>
    </row>
    <row r="192" spans="2:10" x14ac:dyDescent="0.25">
      <c r="B192" s="46" t="s">
        <v>30</v>
      </c>
      <c r="C192" s="143" t="s">
        <v>99</v>
      </c>
      <c r="D192" s="144"/>
      <c r="E192" s="144"/>
      <c r="F192" s="144"/>
      <c r="G192" s="144"/>
      <c r="H192" s="144"/>
      <c r="I192" s="144"/>
      <c r="J192" s="144"/>
    </row>
    <row r="193" spans="2:10" x14ac:dyDescent="0.25">
      <c r="B193" s="46" t="s">
        <v>36</v>
      </c>
      <c r="C193" s="143" t="s">
        <v>268</v>
      </c>
      <c r="D193" s="144"/>
      <c r="E193" s="144"/>
      <c r="F193" s="144"/>
      <c r="G193" s="144"/>
      <c r="H193" s="144"/>
      <c r="I193" s="144"/>
      <c r="J193" s="144"/>
    </row>
    <row r="194" spans="2:10" x14ac:dyDescent="0.25">
      <c r="B194" s="61" t="s">
        <v>37</v>
      </c>
      <c r="C194" s="145" t="s">
        <v>322</v>
      </c>
      <c r="D194" s="146"/>
      <c r="E194" s="146"/>
      <c r="F194" s="146"/>
      <c r="G194" s="146"/>
      <c r="H194" s="146"/>
      <c r="I194" s="146"/>
      <c r="J194" s="146"/>
    </row>
    <row r="195" spans="2:10" ht="15.75" customHeight="1" x14ac:dyDescent="0.25">
      <c r="B195" s="136" t="s">
        <v>83</v>
      </c>
      <c r="C195" s="137"/>
      <c r="D195" s="137"/>
      <c r="E195" s="137"/>
      <c r="F195" s="137"/>
      <c r="G195" s="137"/>
      <c r="H195" s="137"/>
      <c r="I195" s="137"/>
      <c r="J195" s="137"/>
    </row>
    <row r="196" spans="2:10" s="79" customFormat="1" ht="31.5" customHeight="1" x14ac:dyDescent="0.25">
      <c r="B196" s="92" t="s">
        <v>14</v>
      </c>
      <c r="C196" s="140" t="s">
        <v>117</v>
      </c>
      <c r="D196" s="141"/>
      <c r="E196" s="142"/>
      <c r="F196" s="127" t="s">
        <v>20</v>
      </c>
      <c r="G196" s="128"/>
      <c r="H196" s="128"/>
      <c r="I196" s="128"/>
      <c r="J196" s="128"/>
    </row>
    <row r="197" spans="2:10" s="79" customFormat="1" ht="75.75" customHeight="1" x14ac:dyDescent="0.25">
      <c r="B197" s="92" t="s">
        <v>21</v>
      </c>
      <c r="C197" s="138" t="s">
        <v>118</v>
      </c>
      <c r="D197" s="139"/>
      <c r="E197" s="139"/>
      <c r="F197" s="129" t="s">
        <v>20</v>
      </c>
      <c r="G197" s="130"/>
      <c r="H197" s="130"/>
      <c r="I197" s="130"/>
      <c r="J197" s="130"/>
    </row>
    <row r="198" spans="2:10" s="79" customFormat="1" ht="30.75" customHeight="1" x14ac:dyDescent="0.25">
      <c r="B198" s="92" t="s">
        <v>22</v>
      </c>
      <c r="C198" s="157" t="s">
        <v>483</v>
      </c>
      <c r="D198" s="193"/>
      <c r="E198" s="194"/>
      <c r="F198" s="131" t="s">
        <v>20</v>
      </c>
      <c r="G198" s="132"/>
      <c r="H198" s="132"/>
      <c r="I198" s="132"/>
      <c r="J198" s="132"/>
    </row>
    <row r="199" spans="2:10" x14ac:dyDescent="0.25">
      <c r="B199" s="171" t="s">
        <v>84</v>
      </c>
      <c r="C199" s="171"/>
      <c r="D199" s="171"/>
      <c r="E199" s="171"/>
      <c r="F199" s="172"/>
      <c r="G199" s="172"/>
      <c r="H199" s="172"/>
      <c r="I199" s="172"/>
      <c r="J199" s="172"/>
    </row>
    <row r="200" spans="2:10" ht="15" customHeight="1" x14ac:dyDescent="0.25">
      <c r="B200" s="57" t="s">
        <v>15</v>
      </c>
      <c r="C200" s="199" t="s">
        <v>474</v>
      </c>
      <c r="D200" s="199"/>
      <c r="E200" s="154"/>
      <c r="F200" s="127" t="s">
        <v>20</v>
      </c>
      <c r="G200" s="128"/>
      <c r="H200" s="128"/>
      <c r="I200" s="128"/>
      <c r="J200" s="128"/>
    </row>
    <row r="201" spans="2:10" ht="15" customHeight="1" x14ac:dyDescent="0.25">
      <c r="B201" s="57" t="s">
        <v>24</v>
      </c>
      <c r="C201" s="147" t="s">
        <v>323</v>
      </c>
      <c r="D201" s="147"/>
      <c r="E201" s="147"/>
      <c r="F201" s="129" t="s">
        <v>20</v>
      </c>
      <c r="G201" s="130"/>
      <c r="H201" s="130"/>
      <c r="I201" s="130"/>
      <c r="J201" s="130"/>
    </row>
    <row r="202" spans="2:10" x14ac:dyDescent="0.25">
      <c r="B202" s="59" t="s">
        <v>250</v>
      </c>
      <c r="C202" s="209" t="s">
        <v>324</v>
      </c>
      <c r="D202" s="209"/>
      <c r="E202" s="190"/>
      <c r="F202" s="131" t="s">
        <v>20</v>
      </c>
      <c r="G202" s="132"/>
      <c r="H202" s="132"/>
      <c r="I202" s="132"/>
      <c r="J202" s="132"/>
    </row>
    <row r="204" spans="2:10" x14ac:dyDescent="0.25">
      <c r="B204" s="41" t="s">
        <v>6</v>
      </c>
      <c r="C204" s="2" t="s">
        <v>5</v>
      </c>
      <c r="D204" s="2" t="s">
        <v>7</v>
      </c>
      <c r="E204" s="70" t="s">
        <v>8</v>
      </c>
      <c r="F204" s="70" t="s">
        <v>9</v>
      </c>
      <c r="G204" s="41" t="s">
        <v>0</v>
      </c>
      <c r="H204" s="41" t="s">
        <v>1</v>
      </c>
      <c r="I204" s="42" t="s">
        <v>12</v>
      </c>
      <c r="J204" s="41" t="s">
        <v>11</v>
      </c>
    </row>
    <row r="205" spans="2:10" ht="90.75" customHeight="1" x14ac:dyDescent="0.25">
      <c r="B205" s="58" t="s">
        <v>64</v>
      </c>
      <c r="C205" s="3" t="s">
        <v>344</v>
      </c>
      <c r="D205" s="3" t="s">
        <v>360</v>
      </c>
      <c r="E205" s="4" t="s">
        <v>18</v>
      </c>
      <c r="F205" s="4" t="s">
        <v>19</v>
      </c>
      <c r="G205" s="5">
        <v>1</v>
      </c>
      <c r="H205" s="5">
        <v>3</v>
      </c>
      <c r="I205" s="11" t="s">
        <v>32</v>
      </c>
      <c r="J205" s="12" t="s">
        <v>31</v>
      </c>
    </row>
    <row r="206" spans="2:10" x14ac:dyDescent="0.25">
      <c r="B206" s="171" t="s">
        <v>82</v>
      </c>
      <c r="C206" s="172"/>
      <c r="D206" s="172"/>
      <c r="E206" s="172"/>
      <c r="F206" s="172"/>
      <c r="G206" s="172"/>
      <c r="H206" s="172"/>
      <c r="I206" s="172"/>
      <c r="J206" s="172"/>
    </row>
    <row r="207" spans="2:10" x14ac:dyDescent="0.25">
      <c r="B207" s="46" t="s">
        <v>26</v>
      </c>
      <c r="C207" s="125" t="s">
        <v>121</v>
      </c>
      <c r="D207" s="126"/>
      <c r="E207" s="126"/>
      <c r="F207" s="126"/>
      <c r="G207" s="126"/>
      <c r="H207" s="126"/>
      <c r="I207" s="126"/>
      <c r="J207" s="126"/>
    </row>
    <row r="208" spans="2:10" x14ac:dyDescent="0.25">
      <c r="B208" s="61" t="s">
        <v>30</v>
      </c>
      <c r="C208" s="145" t="s">
        <v>51</v>
      </c>
      <c r="D208" s="146"/>
      <c r="E208" s="146"/>
      <c r="F208" s="146"/>
      <c r="G208" s="146"/>
      <c r="H208" s="146"/>
      <c r="I208" s="146"/>
      <c r="J208" s="146"/>
    </row>
    <row r="209" spans="2:10" x14ac:dyDescent="0.25">
      <c r="B209" s="173" t="s">
        <v>83</v>
      </c>
      <c r="C209" s="173"/>
      <c r="D209" s="173"/>
      <c r="E209" s="173"/>
      <c r="F209" s="173"/>
      <c r="G209" s="173"/>
      <c r="H209" s="173"/>
      <c r="I209" s="173"/>
      <c r="J209" s="173"/>
    </row>
    <row r="210" spans="2:10" ht="90" customHeight="1" x14ac:dyDescent="0.25">
      <c r="B210" s="92" t="s">
        <v>14</v>
      </c>
      <c r="C210" s="138" t="s">
        <v>122</v>
      </c>
      <c r="D210" s="139"/>
      <c r="E210" s="139"/>
      <c r="F210" s="127" t="s">
        <v>20</v>
      </c>
      <c r="G210" s="128"/>
      <c r="H210" s="128"/>
      <c r="I210" s="128"/>
      <c r="J210" s="128"/>
    </row>
    <row r="211" spans="2:10" x14ac:dyDescent="0.25">
      <c r="B211" s="92" t="s">
        <v>21</v>
      </c>
      <c r="C211" s="174" t="s">
        <v>119</v>
      </c>
      <c r="D211" s="175"/>
      <c r="E211" s="221"/>
      <c r="F211" s="131" t="s">
        <v>20</v>
      </c>
      <c r="G211" s="132"/>
      <c r="H211" s="132"/>
      <c r="I211" s="132"/>
      <c r="J211" s="132"/>
    </row>
    <row r="212" spans="2:10" ht="15" customHeight="1" x14ac:dyDescent="0.25">
      <c r="B212" s="171" t="s">
        <v>84</v>
      </c>
      <c r="C212" s="171"/>
      <c r="D212" s="171"/>
      <c r="E212" s="171"/>
      <c r="F212" s="171"/>
      <c r="G212" s="171"/>
      <c r="H212" s="171"/>
      <c r="I212" s="171"/>
      <c r="J212" s="171"/>
    </row>
    <row r="213" spans="2:10" x14ac:dyDescent="0.25">
      <c r="B213" s="63" t="s">
        <v>15</v>
      </c>
      <c r="C213" s="199" t="s">
        <v>325</v>
      </c>
      <c r="D213" s="199"/>
      <c r="E213" s="199"/>
      <c r="F213" s="127" t="s">
        <v>20</v>
      </c>
      <c r="G213" s="128"/>
      <c r="H213" s="128"/>
      <c r="I213" s="128"/>
      <c r="J213" s="128"/>
    </row>
    <row r="214" spans="2:10" x14ac:dyDescent="0.25">
      <c r="B214" s="57" t="s">
        <v>15</v>
      </c>
      <c r="C214" s="147" t="s">
        <v>326</v>
      </c>
      <c r="D214" s="147"/>
      <c r="E214" s="147"/>
      <c r="F214" s="129" t="s">
        <v>20</v>
      </c>
      <c r="G214" s="130"/>
      <c r="H214" s="130"/>
      <c r="I214" s="130"/>
      <c r="J214" s="130"/>
    </row>
    <row r="215" spans="2:10" x14ac:dyDescent="0.25">
      <c r="B215" s="59" t="s">
        <v>24</v>
      </c>
      <c r="C215" s="209" t="s">
        <v>52</v>
      </c>
      <c r="D215" s="209"/>
      <c r="E215" s="209"/>
      <c r="F215" s="131" t="s">
        <v>20</v>
      </c>
      <c r="G215" s="132"/>
      <c r="H215" s="132"/>
      <c r="I215" s="132"/>
      <c r="J215" s="132"/>
    </row>
    <row r="217" spans="2:10" x14ac:dyDescent="0.25">
      <c r="B217" s="41" t="s">
        <v>6</v>
      </c>
      <c r="C217" s="2" t="s">
        <v>5</v>
      </c>
      <c r="D217" s="2" t="s">
        <v>7</v>
      </c>
      <c r="E217" s="70" t="s">
        <v>8</v>
      </c>
      <c r="F217" s="70" t="s">
        <v>9</v>
      </c>
      <c r="G217" s="41" t="s">
        <v>0</v>
      </c>
      <c r="H217" s="41" t="s">
        <v>1</v>
      </c>
      <c r="I217" s="42" t="s">
        <v>12</v>
      </c>
      <c r="J217" s="41" t="s">
        <v>11</v>
      </c>
    </row>
    <row r="218" spans="2:10" ht="166.5" customHeight="1" x14ac:dyDescent="0.25">
      <c r="B218" s="58" t="s">
        <v>65</v>
      </c>
      <c r="C218" s="3" t="s">
        <v>271</v>
      </c>
      <c r="D218" s="3" t="s">
        <v>133</v>
      </c>
      <c r="E218" s="4" t="s">
        <v>18</v>
      </c>
      <c r="F218" s="4" t="s">
        <v>19</v>
      </c>
      <c r="G218" s="5">
        <v>2</v>
      </c>
      <c r="H218" s="5">
        <v>5</v>
      </c>
      <c r="I218" s="11" t="s">
        <v>32</v>
      </c>
      <c r="J218" s="12" t="s">
        <v>31</v>
      </c>
    </row>
    <row r="219" spans="2:10" x14ac:dyDescent="0.25">
      <c r="B219" s="171" t="s">
        <v>82</v>
      </c>
      <c r="C219" s="172"/>
      <c r="D219" s="172"/>
      <c r="E219" s="172"/>
      <c r="F219" s="172"/>
      <c r="G219" s="172"/>
      <c r="H219" s="172"/>
      <c r="I219" s="172"/>
      <c r="J219" s="172"/>
    </row>
    <row r="220" spans="2:10" ht="15" customHeight="1" x14ac:dyDescent="0.25">
      <c r="B220" s="46" t="s">
        <v>26</v>
      </c>
      <c r="C220" s="125" t="s">
        <v>345</v>
      </c>
      <c r="D220" s="126"/>
      <c r="E220" s="126"/>
      <c r="F220" s="126"/>
      <c r="G220" s="126"/>
      <c r="H220" s="126"/>
      <c r="I220" s="126"/>
      <c r="J220" s="126"/>
    </row>
    <row r="221" spans="2:10" x14ac:dyDescent="0.25">
      <c r="B221" s="46" t="s">
        <v>27</v>
      </c>
      <c r="C221" s="143" t="s">
        <v>123</v>
      </c>
      <c r="D221" s="144"/>
      <c r="E221" s="144"/>
      <c r="F221" s="144"/>
      <c r="G221" s="144"/>
      <c r="H221" s="144"/>
      <c r="I221" s="144"/>
      <c r="J221" s="144"/>
    </row>
    <row r="222" spans="2:10" x14ac:dyDescent="0.25">
      <c r="B222" s="46" t="s">
        <v>36</v>
      </c>
      <c r="C222" s="143" t="s">
        <v>51</v>
      </c>
      <c r="D222" s="144"/>
      <c r="E222" s="144"/>
      <c r="F222" s="144"/>
      <c r="G222" s="144"/>
      <c r="H222" s="144"/>
      <c r="I222" s="144"/>
      <c r="J222" s="144"/>
    </row>
    <row r="223" spans="2:10" s="40" customFormat="1" x14ac:dyDescent="0.25">
      <c r="B223" s="136" t="s">
        <v>83</v>
      </c>
      <c r="C223" s="136"/>
      <c r="D223" s="136"/>
      <c r="E223" s="136"/>
      <c r="F223" s="136"/>
      <c r="G223" s="136"/>
      <c r="H223" s="136"/>
      <c r="I223" s="136"/>
      <c r="J223" s="136"/>
    </row>
    <row r="224" spans="2:10" x14ac:dyDescent="0.25">
      <c r="B224" s="57" t="s">
        <v>14</v>
      </c>
      <c r="C224" s="147" t="s">
        <v>124</v>
      </c>
      <c r="D224" s="148"/>
      <c r="E224" s="148"/>
      <c r="F224" s="127" t="s">
        <v>20</v>
      </c>
      <c r="G224" s="128"/>
      <c r="H224" s="128"/>
      <c r="I224" s="128"/>
      <c r="J224" s="128"/>
    </row>
    <row r="225" spans="2:10" x14ac:dyDescent="0.25">
      <c r="B225" s="57" t="s">
        <v>21</v>
      </c>
      <c r="C225" s="143" t="s">
        <v>125</v>
      </c>
      <c r="D225" s="144"/>
      <c r="E225" s="184"/>
      <c r="F225" s="129" t="s">
        <v>20</v>
      </c>
      <c r="G225" s="130"/>
      <c r="H225" s="130"/>
      <c r="I225" s="130"/>
      <c r="J225" s="130"/>
    </row>
    <row r="226" spans="2:10" ht="63.75" customHeight="1" x14ac:dyDescent="0.25">
      <c r="B226" s="92" t="s">
        <v>22</v>
      </c>
      <c r="C226" s="151" t="s">
        <v>475</v>
      </c>
      <c r="D226" s="152"/>
      <c r="E226" s="153"/>
      <c r="F226" s="131" t="s">
        <v>20</v>
      </c>
      <c r="G226" s="132"/>
      <c r="H226" s="132"/>
      <c r="I226" s="132"/>
      <c r="J226" s="132"/>
    </row>
    <row r="227" spans="2:10" ht="15" customHeight="1" x14ac:dyDescent="0.25">
      <c r="B227" s="172" t="s">
        <v>84</v>
      </c>
      <c r="C227" s="172"/>
      <c r="D227" s="172"/>
      <c r="E227" s="172"/>
      <c r="F227" s="172"/>
      <c r="G227" s="172"/>
      <c r="H227" s="172"/>
      <c r="I227" s="172"/>
      <c r="J227" s="172"/>
    </row>
    <row r="228" spans="2:10" x14ac:dyDescent="0.25">
      <c r="B228" s="63" t="s">
        <v>15</v>
      </c>
      <c r="C228" s="154" t="s">
        <v>346</v>
      </c>
      <c r="D228" s="150"/>
      <c r="E228" s="206"/>
      <c r="F228" s="127" t="s">
        <v>20</v>
      </c>
      <c r="G228" s="128"/>
      <c r="H228" s="128"/>
      <c r="I228" s="128"/>
      <c r="J228" s="128"/>
    </row>
    <row r="229" spans="2:10" x14ac:dyDescent="0.25">
      <c r="B229" s="57" t="s">
        <v>24</v>
      </c>
      <c r="C229" s="143" t="s">
        <v>326</v>
      </c>
      <c r="D229" s="144"/>
      <c r="E229" s="184"/>
      <c r="F229" s="129" t="s">
        <v>20</v>
      </c>
      <c r="G229" s="130"/>
      <c r="H229" s="130"/>
      <c r="I229" s="130"/>
      <c r="J229" s="130"/>
    </row>
    <row r="230" spans="2:10" x14ac:dyDescent="0.25">
      <c r="B230" s="57" t="s">
        <v>250</v>
      </c>
      <c r="C230" s="151" t="s">
        <v>52</v>
      </c>
      <c r="D230" s="152"/>
      <c r="E230" s="153"/>
      <c r="F230" s="129" t="s">
        <v>20</v>
      </c>
      <c r="G230" s="130"/>
      <c r="H230" s="130"/>
      <c r="I230" s="130"/>
      <c r="J230" s="130"/>
    </row>
    <row r="231" spans="2:10" x14ac:dyDescent="0.25">
      <c r="B231" s="59" t="s">
        <v>253</v>
      </c>
      <c r="C231" s="190" t="s">
        <v>127</v>
      </c>
      <c r="D231" s="191"/>
      <c r="E231" s="192"/>
      <c r="F231" s="131" t="s">
        <v>20</v>
      </c>
      <c r="G231" s="132"/>
      <c r="H231" s="132"/>
      <c r="I231" s="132"/>
      <c r="J231" s="132"/>
    </row>
    <row r="232" spans="2:10" x14ac:dyDescent="0.25">
      <c r="B232" s="61"/>
      <c r="C232" s="22"/>
      <c r="D232" s="22"/>
      <c r="E232" s="56"/>
      <c r="F232" s="56"/>
      <c r="G232" s="22"/>
      <c r="H232" s="22"/>
      <c r="I232" s="22"/>
      <c r="J232" s="22"/>
    </row>
    <row r="233" spans="2:10" x14ac:dyDescent="0.25">
      <c r="B233" s="41" t="s">
        <v>6</v>
      </c>
      <c r="C233" s="2" t="s">
        <v>5</v>
      </c>
      <c r="D233" s="2" t="s">
        <v>7</v>
      </c>
      <c r="E233" s="70" t="s">
        <v>8</v>
      </c>
      <c r="F233" s="70" t="s">
        <v>9</v>
      </c>
      <c r="G233" s="41" t="s">
        <v>0</v>
      </c>
      <c r="H233" s="41" t="s">
        <v>1</v>
      </c>
      <c r="I233" s="42" t="s">
        <v>12</v>
      </c>
      <c r="J233" s="41" t="s">
        <v>11</v>
      </c>
    </row>
    <row r="234" spans="2:10" ht="77.25" customHeight="1" x14ac:dyDescent="0.25">
      <c r="B234" s="58" t="s">
        <v>66</v>
      </c>
      <c r="C234" s="3" t="s">
        <v>128</v>
      </c>
      <c r="D234" s="3" t="s">
        <v>347</v>
      </c>
      <c r="E234" s="4" t="s">
        <v>18</v>
      </c>
      <c r="F234" s="4" t="s">
        <v>19</v>
      </c>
      <c r="G234" s="5">
        <v>2</v>
      </c>
      <c r="H234" s="5">
        <v>5</v>
      </c>
      <c r="I234" s="11" t="s">
        <v>32</v>
      </c>
      <c r="J234" s="12" t="s">
        <v>31</v>
      </c>
    </row>
    <row r="235" spans="2:10" ht="15" customHeight="1" x14ac:dyDescent="0.25">
      <c r="B235" s="171" t="s">
        <v>82</v>
      </c>
      <c r="C235" s="172"/>
      <c r="D235" s="172"/>
      <c r="E235" s="172"/>
      <c r="F235" s="172"/>
      <c r="G235" s="172"/>
      <c r="H235" s="172"/>
      <c r="I235" s="172"/>
      <c r="J235" s="172"/>
    </row>
    <row r="236" spans="2:10" ht="15" customHeight="1" x14ac:dyDescent="0.25">
      <c r="B236" s="46" t="s">
        <v>26</v>
      </c>
      <c r="C236" s="125" t="s">
        <v>270</v>
      </c>
      <c r="D236" s="126"/>
      <c r="E236" s="126"/>
      <c r="F236" s="126"/>
      <c r="G236" s="126"/>
      <c r="H236" s="126"/>
      <c r="I236" s="126"/>
      <c r="J236" s="126"/>
    </row>
    <row r="237" spans="2:10" x14ac:dyDescent="0.25">
      <c r="B237" s="46" t="s">
        <v>27</v>
      </c>
      <c r="C237" s="143" t="s">
        <v>132</v>
      </c>
      <c r="D237" s="144"/>
      <c r="E237" s="144"/>
      <c r="F237" s="144"/>
      <c r="G237" s="144"/>
      <c r="H237" s="144"/>
      <c r="I237" s="144"/>
      <c r="J237" s="144"/>
    </row>
    <row r="238" spans="2:10" x14ac:dyDescent="0.25">
      <c r="B238" s="46" t="s">
        <v>30</v>
      </c>
      <c r="C238" s="143" t="s">
        <v>49</v>
      </c>
      <c r="D238" s="144"/>
      <c r="E238" s="144"/>
      <c r="F238" s="144"/>
      <c r="G238" s="144"/>
      <c r="H238" s="144"/>
      <c r="I238" s="144"/>
      <c r="J238" s="144"/>
    </row>
    <row r="239" spans="2:10" x14ac:dyDescent="0.25">
      <c r="B239" s="46" t="s">
        <v>36</v>
      </c>
      <c r="C239" s="143" t="s">
        <v>51</v>
      </c>
      <c r="D239" s="144"/>
      <c r="E239" s="144"/>
      <c r="F239" s="144"/>
      <c r="G239" s="144"/>
      <c r="H239" s="144"/>
      <c r="I239" s="144"/>
      <c r="J239" s="144"/>
    </row>
    <row r="240" spans="2:10" x14ac:dyDescent="0.25">
      <c r="B240" s="171" t="s">
        <v>83</v>
      </c>
      <c r="C240" s="171"/>
      <c r="D240" s="171"/>
      <c r="E240" s="171"/>
      <c r="F240" s="171"/>
      <c r="G240" s="171"/>
      <c r="H240" s="171"/>
      <c r="I240" s="171"/>
      <c r="J240" s="171"/>
    </row>
    <row r="241" spans="1:10" ht="45" customHeight="1" x14ac:dyDescent="0.25">
      <c r="B241" s="92" t="s">
        <v>14</v>
      </c>
      <c r="C241" s="147" t="s">
        <v>124</v>
      </c>
      <c r="D241" s="148"/>
      <c r="E241" s="148"/>
      <c r="F241" s="127" t="s">
        <v>20</v>
      </c>
      <c r="G241" s="128"/>
      <c r="H241" s="128"/>
      <c r="I241" s="128"/>
      <c r="J241" s="128"/>
    </row>
    <row r="242" spans="1:10" ht="30.75" customHeight="1" x14ac:dyDescent="0.25">
      <c r="B242" s="92" t="s">
        <v>21</v>
      </c>
      <c r="C242" s="151" t="s">
        <v>131</v>
      </c>
      <c r="D242" s="152"/>
      <c r="E242" s="153"/>
      <c r="F242" s="129" t="s">
        <v>20</v>
      </c>
      <c r="G242" s="130"/>
      <c r="H242" s="130"/>
      <c r="I242" s="130"/>
      <c r="J242" s="130"/>
    </row>
    <row r="243" spans="1:10" ht="30.75" customHeight="1" x14ac:dyDescent="0.25">
      <c r="B243" s="92" t="s">
        <v>22</v>
      </c>
      <c r="C243" s="151" t="s">
        <v>129</v>
      </c>
      <c r="D243" s="152"/>
      <c r="E243" s="153"/>
      <c r="F243" s="129" t="s">
        <v>20</v>
      </c>
      <c r="G243" s="130"/>
      <c r="H243" s="130"/>
      <c r="I243" s="130"/>
      <c r="J243" s="130"/>
    </row>
    <row r="244" spans="1:10" ht="27.75" customHeight="1" x14ac:dyDescent="0.25">
      <c r="B244" s="92" t="s">
        <v>33</v>
      </c>
      <c r="C244" s="151" t="s">
        <v>130</v>
      </c>
      <c r="D244" s="152"/>
      <c r="E244" s="153"/>
      <c r="F244" s="129" t="s">
        <v>20</v>
      </c>
      <c r="G244" s="130"/>
      <c r="H244" s="130"/>
      <c r="I244" s="130"/>
      <c r="J244" s="130"/>
    </row>
    <row r="245" spans="1:10" ht="60.75" customHeight="1" x14ac:dyDescent="0.25">
      <c r="B245" s="92" t="s">
        <v>35</v>
      </c>
      <c r="C245" s="151" t="s">
        <v>475</v>
      </c>
      <c r="D245" s="152"/>
      <c r="E245" s="153"/>
      <c r="F245" s="131" t="s">
        <v>20</v>
      </c>
      <c r="G245" s="132"/>
      <c r="H245" s="132"/>
      <c r="I245" s="132"/>
      <c r="J245" s="132"/>
    </row>
    <row r="246" spans="1:10" x14ac:dyDescent="0.25">
      <c r="B246" s="135" t="s">
        <v>84</v>
      </c>
      <c r="C246" s="135"/>
      <c r="D246" s="135"/>
      <c r="E246" s="135"/>
      <c r="F246" s="135"/>
      <c r="G246" s="135"/>
      <c r="H246" s="135"/>
      <c r="I246" s="135"/>
      <c r="J246" s="135"/>
    </row>
    <row r="247" spans="1:10" x14ac:dyDescent="0.25">
      <c r="B247" s="117" t="s">
        <v>15</v>
      </c>
      <c r="C247" s="154" t="s">
        <v>361</v>
      </c>
      <c r="D247" s="150"/>
      <c r="E247" s="206"/>
      <c r="F247" s="128" t="s">
        <v>20</v>
      </c>
      <c r="G247" s="128"/>
      <c r="H247" s="128"/>
      <c r="I247" s="128"/>
      <c r="J247" s="128"/>
    </row>
    <row r="248" spans="1:10" ht="30" customHeight="1" x14ac:dyDescent="0.25">
      <c r="B248" s="69" t="s">
        <v>24</v>
      </c>
      <c r="C248" s="151" t="s">
        <v>158</v>
      </c>
      <c r="D248" s="152"/>
      <c r="E248" s="153"/>
      <c r="F248" s="130" t="s">
        <v>20</v>
      </c>
      <c r="G248" s="130"/>
      <c r="H248" s="130"/>
      <c r="I248" s="130"/>
      <c r="J248" s="130"/>
    </row>
    <row r="249" spans="1:10" x14ac:dyDescent="0.25">
      <c r="B249" s="69" t="s">
        <v>250</v>
      </c>
      <c r="C249" s="143" t="s">
        <v>368</v>
      </c>
      <c r="D249" s="144"/>
      <c r="E249" s="184"/>
      <c r="F249" s="130" t="s">
        <v>20</v>
      </c>
      <c r="G249" s="130"/>
      <c r="H249" s="130"/>
      <c r="I249" s="130"/>
      <c r="J249" s="130"/>
    </row>
    <row r="250" spans="1:10" x14ac:dyDescent="0.25">
      <c r="A250" t="s">
        <v>312</v>
      </c>
      <c r="B250" s="118" t="s">
        <v>253</v>
      </c>
      <c r="C250" s="38" t="s">
        <v>52</v>
      </c>
      <c r="D250" s="37"/>
      <c r="E250" s="55"/>
      <c r="F250" s="132" t="s">
        <v>20</v>
      </c>
      <c r="G250" s="132"/>
      <c r="H250" s="132"/>
      <c r="I250" s="132"/>
      <c r="J250" s="132"/>
    </row>
    <row r="251" spans="1:10" x14ac:dyDescent="0.25">
      <c r="C251" s="22"/>
      <c r="D251" s="22"/>
      <c r="E251" s="56"/>
      <c r="F251" s="56"/>
      <c r="G251" s="22"/>
      <c r="H251" s="22"/>
      <c r="I251" s="22"/>
      <c r="J251" s="22"/>
    </row>
    <row r="252" spans="1:10" ht="16.5" customHeight="1" x14ac:dyDescent="0.25">
      <c r="B252" s="41" t="s">
        <v>6</v>
      </c>
      <c r="C252" s="2" t="s">
        <v>5</v>
      </c>
      <c r="D252" s="2" t="s">
        <v>7</v>
      </c>
      <c r="E252" s="70" t="s">
        <v>8</v>
      </c>
      <c r="F252" s="70" t="s">
        <v>9</v>
      </c>
      <c r="G252" s="41" t="s">
        <v>0</v>
      </c>
      <c r="H252" s="41" t="s">
        <v>1</v>
      </c>
      <c r="I252" s="42" t="s">
        <v>12</v>
      </c>
      <c r="J252" s="41" t="s">
        <v>11</v>
      </c>
    </row>
    <row r="253" spans="1:10" ht="93.75" customHeight="1" x14ac:dyDescent="0.25">
      <c r="B253" s="58" t="s">
        <v>67</v>
      </c>
      <c r="C253" s="3" t="s">
        <v>134</v>
      </c>
      <c r="D253" s="3" t="s">
        <v>135</v>
      </c>
      <c r="E253" s="4" t="s">
        <v>18</v>
      </c>
      <c r="F253" s="4" t="s">
        <v>19</v>
      </c>
      <c r="G253" s="5">
        <v>1</v>
      </c>
      <c r="H253" s="5">
        <v>5</v>
      </c>
      <c r="I253" s="11" t="s">
        <v>32</v>
      </c>
      <c r="J253" s="12" t="s">
        <v>31</v>
      </c>
    </row>
    <row r="254" spans="1:10" ht="15" customHeight="1" x14ac:dyDescent="0.25">
      <c r="B254" s="171" t="s">
        <v>82</v>
      </c>
      <c r="C254" s="171"/>
      <c r="D254" s="171"/>
      <c r="E254" s="171"/>
      <c r="F254" s="171"/>
      <c r="G254" s="171"/>
      <c r="H254" s="171"/>
      <c r="I254" s="171"/>
      <c r="J254" s="171"/>
    </row>
    <row r="255" spans="1:10" x14ac:dyDescent="0.25">
      <c r="B255" s="57" t="s">
        <v>26</v>
      </c>
      <c r="C255" s="188" t="s">
        <v>136</v>
      </c>
      <c r="D255" s="189"/>
      <c r="E255" s="189"/>
      <c r="F255" s="189"/>
      <c r="G255" s="189"/>
      <c r="H255" s="189"/>
      <c r="I255" s="189"/>
      <c r="J255" s="189"/>
    </row>
    <row r="256" spans="1:10" x14ac:dyDescent="0.25">
      <c r="B256" s="171" t="s">
        <v>83</v>
      </c>
      <c r="C256" s="171"/>
      <c r="D256" s="171"/>
      <c r="E256" s="171"/>
      <c r="F256" s="171"/>
      <c r="G256" s="171"/>
      <c r="H256" s="171"/>
      <c r="I256" s="171"/>
      <c r="J256" s="171"/>
    </row>
    <row r="257" spans="2:10" ht="30.75" customHeight="1" x14ac:dyDescent="0.25">
      <c r="B257" s="69" t="s">
        <v>14</v>
      </c>
      <c r="C257" s="179" t="s">
        <v>141</v>
      </c>
      <c r="D257" s="180"/>
      <c r="E257" s="198"/>
      <c r="F257" s="127" t="s">
        <v>20</v>
      </c>
      <c r="G257" s="128"/>
      <c r="H257" s="128"/>
      <c r="I257" s="128"/>
      <c r="J257" s="128"/>
    </row>
    <row r="258" spans="2:10" ht="32.25" customHeight="1" x14ac:dyDescent="0.25">
      <c r="B258" s="69" t="s">
        <v>21</v>
      </c>
      <c r="C258" s="195" t="s">
        <v>137</v>
      </c>
      <c r="D258" s="196"/>
      <c r="E258" s="197"/>
      <c r="F258" s="131" t="s">
        <v>20</v>
      </c>
      <c r="G258" s="132"/>
      <c r="H258" s="132"/>
      <c r="I258" s="132"/>
      <c r="J258" s="132"/>
    </row>
    <row r="259" spans="2:10" ht="15" customHeight="1" x14ac:dyDescent="0.25">
      <c r="B259" s="171" t="s">
        <v>84</v>
      </c>
      <c r="C259" s="171"/>
      <c r="D259" s="171"/>
      <c r="E259" s="171"/>
      <c r="F259" s="171"/>
      <c r="G259" s="171"/>
      <c r="H259" s="171"/>
      <c r="I259" s="171"/>
      <c r="J259" s="171"/>
    </row>
    <row r="260" spans="2:10" x14ac:dyDescent="0.25">
      <c r="B260" s="63" t="s">
        <v>15</v>
      </c>
      <c r="C260" s="154" t="s">
        <v>191</v>
      </c>
      <c r="D260" s="150"/>
      <c r="E260" s="206"/>
      <c r="F260" s="127" t="s">
        <v>20</v>
      </c>
      <c r="G260" s="128"/>
      <c r="H260" s="128"/>
      <c r="I260" s="128"/>
      <c r="J260" s="128"/>
    </row>
    <row r="261" spans="2:10" x14ac:dyDescent="0.25">
      <c r="B261" s="57" t="s">
        <v>24</v>
      </c>
      <c r="C261" s="151" t="s">
        <v>348</v>
      </c>
      <c r="D261" s="152"/>
      <c r="E261" s="153"/>
      <c r="F261" s="129" t="s">
        <v>20</v>
      </c>
      <c r="G261" s="296"/>
      <c r="H261" s="296"/>
      <c r="I261" s="296"/>
      <c r="J261" s="296"/>
    </row>
    <row r="262" spans="2:10" x14ac:dyDescent="0.25">
      <c r="B262" s="57" t="s">
        <v>250</v>
      </c>
      <c r="C262" s="151" t="s">
        <v>321</v>
      </c>
      <c r="D262" s="152"/>
      <c r="E262" s="153"/>
      <c r="F262" s="129" t="s">
        <v>20</v>
      </c>
      <c r="G262" s="130"/>
      <c r="H262" s="130"/>
      <c r="I262" s="130"/>
      <c r="J262" s="130"/>
    </row>
    <row r="263" spans="2:10" x14ac:dyDescent="0.25">
      <c r="B263" s="57" t="s">
        <v>253</v>
      </c>
      <c r="C263" s="151" t="s">
        <v>349</v>
      </c>
      <c r="D263" s="152"/>
      <c r="E263" s="153"/>
      <c r="F263" s="129" t="s">
        <v>20</v>
      </c>
      <c r="G263" s="130"/>
      <c r="H263" s="130"/>
      <c r="I263" s="130"/>
      <c r="J263" s="130"/>
    </row>
    <row r="264" spans="2:10" x14ac:dyDescent="0.25">
      <c r="B264" s="57" t="s">
        <v>277</v>
      </c>
      <c r="C264" s="151" t="s">
        <v>350</v>
      </c>
      <c r="D264" s="152"/>
      <c r="E264" s="153"/>
      <c r="F264" s="129" t="s">
        <v>20</v>
      </c>
      <c r="G264" s="130"/>
      <c r="H264" s="130"/>
      <c r="I264" s="130"/>
      <c r="J264" s="130"/>
    </row>
    <row r="265" spans="2:10" x14ac:dyDescent="0.25">
      <c r="B265" s="57" t="s">
        <v>281</v>
      </c>
      <c r="C265" s="151" t="s">
        <v>326</v>
      </c>
      <c r="D265" s="152"/>
      <c r="E265" s="153"/>
      <c r="F265" s="129" t="s">
        <v>20</v>
      </c>
      <c r="G265" s="130"/>
      <c r="H265" s="130"/>
      <c r="I265" s="130"/>
      <c r="J265" s="130"/>
    </row>
    <row r="266" spans="2:10" x14ac:dyDescent="0.25">
      <c r="B266" s="59" t="s">
        <v>369</v>
      </c>
      <c r="C266" s="190" t="s">
        <v>52</v>
      </c>
      <c r="D266" s="191"/>
      <c r="E266" s="192"/>
      <c r="F266" s="131" t="s">
        <v>20</v>
      </c>
      <c r="G266" s="132"/>
      <c r="H266" s="132"/>
      <c r="I266" s="132"/>
      <c r="J266" s="132"/>
    </row>
    <row r="268" spans="2:10" ht="17.25" customHeight="1" x14ac:dyDescent="0.25">
      <c r="B268" s="41" t="s">
        <v>6</v>
      </c>
      <c r="C268" s="2" t="s">
        <v>5</v>
      </c>
      <c r="D268" s="2" t="s">
        <v>7</v>
      </c>
      <c r="E268" s="70" t="s">
        <v>8</v>
      </c>
      <c r="F268" s="70" t="s">
        <v>9</v>
      </c>
      <c r="G268" s="41" t="s">
        <v>0</v>
      </c>
      <c r="H268" s="41" t="s">
        <v>1</v>
      </c>
      <c r="I268" s="42" t="s">
        <v>12</v>
      </c>
      <c r="J268" s="41" t="s">
        <v>11</v>
      </c>
    </row>
    <row r="269" spans="2:10" ht="60" x14ac:dyDescent="0.25">
      <c r="B269" s="58" t="s">
        <v>68</v>
      </c>
      <c r="C269" s="3" t="s">
        <v>352</v>
      </c>
      <c r="D269" s="3" t="s">
        <v>351</v>
      </c>
      <c r="E269" s="4" t="s">
        <v>18</v>
      </c>
      <c r="F269" s="4" t="s">
        <v>19</v>
      </c>
      <c r="G269" s="5">
        <v>1</v>
      </c>
      <c r="H269" s="5">
        <v>5</v>
      </c>
      <c r="I269" s="11" t="s">
        <v>32</v>
      </c>
      <c r="J269" s="12" t="s">
        <v>31</v>
      </c>
    </row>
    <row r="270" spans="2:10" x14ac:dyDescent="0.25">
      <c r="B270" s="171" t="s">
        <v>82</v>
      </c>
      <c r="C270" s="171"/>
      <c r="D270" s="171"/>
      <c r="E270" s="171"/>
      <c r="F270" s="171"/>
      <c r="G270" s="171"/>
      <c r="H270" s="171"/>
      <c r="I270" s="171"/>
      <c r="J270" s="171"/>
    </row>
    <row r="271" spans="2:10" ht="15" customHeight="1" x14ac:dyDescent="0.25">
      <c r="B271" s="46" t="s">
        <v>26</v>
      </c>
      <c r="C271" s="125" t="s">
        <v>50</v>
      </c>
      <c r="D271" s="126"/>
      <c r="E271" s="126"/>
      <c r="F271" s="126"/>
      <c r="G271" s="126"/>
      <c r="H271" s="126"/>
      <c r="I271" s="126"/>
      <c r="J271" s="126"/>
    </row>
    <row r="272" spans="2:10" x14ac:dyDescent="0.25">
      <c r="B272" s="46" t="s">
        <v>27</v>
      </c>
      <c r="C272" s="143" t="s">
        <v>153</v>
      </c>
      <c r="D272" s="144"/>
      <c r="E272" s="144"/>
      <c r="F272" s="144"/>
      <c r="G272" s="144"/>
      <c r="H272" s="144"/>
      <c r="I272" s="144"/>
      <c r="J272" s="144"/>
    </row>
    <row r="273" spans="2:10" x14ac:dyDescent="0.25">
      <c r="B273" s="46" t="s">
        <v>30</v>
      </c>
      <c r="C273" s="145" t="s">
        <v>47</v>
      </c>
      <c r="D273" s="146"/>
      <c r="E273" s="146"/>
      <c r="F273" s="146"/>
      <c r="G273" s="146"/>
      <c r="H273" s="146"/>
      <c r="I273" s="146"/>
      <c r="J273" s="146"/>
    </row>
    <row r="274" spans="2:10" x14ac:dyDescent="0.25">
      <c r="B274" s="171" t="s">
        <v>83</v>
      </c>
      <c r="C274" s="171"/>
      <c r="D274" s="171"/>
      <c r="E274" s="171"/>
      <c r="F274" s="171"/>
      <c r="G274" s="171"/>
      <c r="H274" s="171"/>
      <c r="I274" s="171"/>
      <c r="J274" s="171"/>
    </row>
    <row r="275" spans="2:10" ht="29.25" customHeight="1" x14ac:dyDescent="0.25">
      <c r="B275" s="92" t="s">
        <v>14</v>
      </c>
      <c r="C275" s="138" t="s">
        <v>156</v>
      </c>
      <c r="D275" s="139"/>
      <c r="E275" s="139"/>
      <c r="F275" s="127" t="s">
        <v>20</v>
      </c>
      <c r="G275" s="128"/>
      <c r="H275" s="128"/>
      <c r="I275" s="128"/>
      <c r="J275" s="128"/>
    </row>
    <row r="276" spans="2:10" x14ac:dyDescent="0.25">
      <c r="B276" s="92" t="s">
        <v>21</v>
      </c>
      <c r="C276" s="138" t="s">
        <v>155</v>
      </c>
      <c r="D276" s="139"/>
      <c r="E276" s="139"/>
      <c r="F276" s="129" t="s">
        <v>20</v>
      </c>
      <c r="G276" s="130"/>
      <c r="H276" s="130"/>
      <c r="I276" s="130"/>
      <c r="J276" s="130"/>
    </row>
    <row r="277" spans="2:10" x14ac:dyDescent="0.25">
      <c r="B277" s="92" t="s">
        <v>22</v>
      </c>
      <c r="C277" s="174" t="s">
        <v>154</v>
      </c>
      <c r="D277" s="175"/>
      <c r="E277" s="221"/>
      <c r="F277" s="129" t="s">
        <v>20</v>
      </c>
      <c r="G277" s="130"/>
      <c r="H277" s="130"/>
      <c r="I277" s="130"/>
      <c r="J277" s="130"/>
    </row>
    <row r="278" spans="2:10" x14ac:dyDescent="0.25">
      <c r="B278" s="92" t="s">
        <v>33</v>
      </c>
      <c r="C278" s="157" t="s">
        <v>362</v>
      </c>
      <c r="D278" s="158"/>
      <c r="E278" s="159"/>
      <c r="F278" s="131" t="s">
        <v>20</v>
      </c>
      <c r="G278" s="132"/>
      <c r="H278" s="132"/>
      <c r="I278" s="132"/>
      <c r="J278" s="132"/>
    </row>
    <row r="279" spans="2:10" ht="15" customHeight="1" x14ac:dyDescent="0.25">
      <c r="B279" s="172" t="s">
        <v>84</v>
      </c>
      <c r="C279" s="172"/>
      <c r="D279" s="172"/>
      <c r="E279" s="172"/>
      <c r="F279" s="172"/>
      <c r="G279" s="172"/>
      <c r="H279" s="172"/>
      <c r="I279" s="172"/>
      <c r="J279" s="172"/>
    </row>
    <row r="280" spans="2:10" x14ac:dyDescent="0.25">
      <c r="B280" s="62" t="s">
        <v>15</v>
      </c>
      <c r="C280" s="219" t="s">
        <v>157</v>
      </c>
      <c r="D280" s="219"/>
      <c r="E280" s="220"/>
      <c r="F280" s="133" t="s">
        <v>20</v>
      </c>
      <c r="G280" s="134"/>
      <c r="H280" s="134"/>
      <c r="I280" s="134"/>
      <c r="J280" s="134"/>
    </row>
    <row r="281" spans="2:10" x14ac:dyDescent="0.25">
      <c r="C281" s="19"/>
      <c r="D281" s="19"/>
      <c r="E281" s="19"/>
      <c r="F281" s="27"/>
      <c r="G281" s="27"/>
      <c r="H281" s="27"/>
      <c r="I281" s="27"/>
      <c r="J281" s="27"/>
    </row>
    <row r="282" spans="2:10" x14ac:dyDescent="0.25">
      <c r="B282" s="41" t="s">
        <v>6</v>
      </c>
      <c r="C282" s="2" t="s">
        <v>5</v>
      </c>
      <c r="D282" s="2" t="s">
        <v>7</v>
      </c>
      <c r="E282" s="70" t="s">
        <v>8</v>
      </c>
      <c r="F282" s="70" t="s">
        <v>9</v>
      </c>
      <c r="G282" s="41" t="s">
        <v>0</v>
      </c>
      <c r="H282" s="41" t="s">
        <v>1</v>
      </c>
      <c r="I282" s="42" t="s">
        <v>12</v>
      </c>
      <c r="J282" s="41" t="s">
        <v>11</v>
      </c>
    </row>
    <row r="283" spans="2:10" ht="90" customHeight="1" x14ac:dyDescent="0.25">
      <c r="B283" s="58" t="s">
        <v>69</v>
      </c>
      <c r="C283" s="3" t="s">
        <v>353</v>
      </c>
      <c r="D283" s="3" t="s">
        <v>363</v>
      </c>
      <c r="E283" s="4" t="s">
        <v>18</v>
      </c>
      <c r="F283" s="4" t="s">
        <v>19</v>
      </c>
      <c r="G283" s="5">
        <v>1</v>
      </c>
      <c r="H283" s="5">
        <v>5</v>
      </c>
      <c r="I283" s="11" t="s">
        <v>32</v>
      </c>
      <c r="J283" s="12" t="s">
        <v>31</v>
      </c>
    </row>
    <row r="284" spans="2:10" x14ac:dyDescent="0.25">
      <c r="B284" s="172" t="s">
        <v>82</v>
      </c>
      <c r="C284" s="172"/>
      <c r="D284" s="172"/>
      <c r="E284" s="172"/>
      <c r="F284" s="172"/>
      <c r="G284" s="172"/>
      <c r="H284" s="172"/>
      <c r="I284" s="172"/>
      <c r="J284" s="172"/>
    </row>
    <row r="285" spans="2:10" s="79" customFormat="1" ht="15" customHeight="1" x14ac:dyDescent="0.25">
      <c r="B285" s="117" t="s">
        <v>26</v>
      </c>
      <c r="C285" s="279" t="s">
        <v>50</v>
      </c>
      <c r="D285" s="280"/>
      <c r="E285" s="280"/>
      <c r="F285" s="280"/>
      <c r="G285" s="280"/>
      <c r="H285" s="280"/>
      <c r="I285" s="280"/>
      <c r="J285" s="280"/>
    </row>
    <row r="286" spans="2:10" s="79" customFormat="1" ht="15" customHeight="1" x14ac:dyDescent="0.25">
      <c r="B286" s="69" t="s">
        <v>27</v>
      </c>
      <c r="C286" s="281" t="s">
        <v>354</v>
      </c>
      <c r="D286" s="282"/>
      <c r="E286" s="282"/>
      <c r="F286" s="282"/>
      <c r="G286" s="282"/>
      <c r="H286" s="282"/>
      <c r="I286" s="282"/>
      <c r="J286" s="282"/>
    </row>
    <row r="287" spans="2:10" s="79" customFormat="1" x14ac:dyDescent="0.25">
      <c r="B287" s="69" t="s">
        <v>30</v>
      </c>
      <c r="C287" s="281" t="s">
        <v>309</v>
      </c>
      <c r="D287" s="282"/>
      <c r="E287" s="282"/>
      <c r="F287" s="282"/>
      <c r="G287" s="282"/>
      <c r="H287" s="282"/>
      <c r="I287" s="282"/>
      <c r="J287" s="282"/>
    </row>
    <row r="288" spans="2:10" x14ac:dyDescent="0.25">
      <c r="B288" s="69" t="s">
        <v>36</v>
      </c>
      <c r="C288" s="145" t="s">
        <v>47</v>
      </c>
      <c r="D288" s="146"/>
      <c r="E288" s="146"/>
      <c r="F288" s="146"/>
      <c r="G288" s="146"/>
      <c r="H288" s="146"/>
      <c r="I288" s="146"/>
      <c r="J288" s="146"/>
    </row>
    <row r="289" spans="2:10" x14ac:dyDescent="0.25">
      <c r="B289" s="171" t="s">
        <v>83</v>
      </c>
      <c r="C289" s="171"/>
      <c r="D289" s="171"/>
      <c r="E289" s="171"/>
      <c r="F289" s="171"/>
      <c r="G289" s="171"/>
      <c r="H289" s="171"/>
      <c r="I289" s="171"/>
      <c r="J289" s="171"/>
    </row>
    <row r="290" spans="2:10" ht="30" customHeight="1" x14ac:dyDescent="0.25">
      <c r="B290" s="92" t="s">
        <v>14</v>
      </c>
      <c r="C290" s="138" t="s">
        <v>466</v>
      </c>
      <c r="D290" s="139"/>
      <c r="E290" s="139"/>
      <c r="F290" s="127" t="s">
        <v>20</v>
      </c>
      <c r="G290" s="128"/>
      <c r="H290" s="128"/>
      <c r="I290" s="128"/>
      <c r="J290" s="128"/>
    </row>
    <row r="291" spans="2:10" x14ac:dyDescent="0.25">
      <c r="B291" s="92" t="s">
        <v>21</v>
      </c>
      <c r="C291" s="138" t="s">
        <v>311</v>
      </c>
      <c r="D291" s="139"/>
      <c r="E291" s="139"/>
      <c r="F291" s="129" t="s">
        <v>20</v>
      </c>
      <c r="G291" s="130"/>
      <c r="H291" s="130"/>
      <c r="I291" s="130"/>
      <c r="J291" s="130"/>
    </row>
    <row r="292" spans="2:10" x14ac:dyDescent="0.25">
      <c r="B292" s="92" t="s">
        <v>22</v>
      </c>
      <c r="C292" s="174" t="s">
        <v>310</v>
      </c>
      <c r="D292" s="175"/>
      <c r="E292" s="221"/>
      <c r="F292" s="131" t="s">
        <v>20</v>
      </c>
      <c r="G292" s="132"/>
      <c r="H292" s="132"/>
      <c r="I292" s="132"/>
      <c r="J292" s="132"/>
    </row>
    <row r="293" spans="2:10" x14ac:dyDescent="0.25">
      <c r="B293" s="171" t="s">
        <v>84</v>
      </c>
      <c r="C293" s="171"/>
      <c r="D293" s="171"/>
      <c r="E293" s="171"/>
      <c r="F293" s="171"/>
      <c r="G293" s="171"/>
      <c r="H293" s="171"/>
      <c r="I293" s="171"/>
      <c r="J293" s="171"/>
    </row>
    <row r="294" spans="2:10" x14ac:dyDescent="0.25">
      <c r="B294" s="57" t="s">
        <v>15</v>
      </c>
      <c r="C294" s="151" t="s">
        <v>321</v>
      </c>
      <c r="D294" s="152"/>
      <c r="E294" s="153"/>
      <c r="F294" s="129" t="s">
        <v>20</v>
      </c>
      <c r="G294" s="130"/>
      <c r="H294" s="130"/>
      <c r="I294" s="130"/>
      <c r="J294" s="130"/>
    </row>
    <row r="295" spans="2:10" x14ac:dyDescent="0.25">
      <c r="B295" s="57" t="s">
        <v>24</v>
      </c>
      <c r="C295" s="152" t="s">
        <v>364</v>
      </c>
      <c r="D295" s="152"/>
      <c r="E295" s="153"/>
      <c r="F295" s="129" t="s">
        <v>20</v>
      </c>
      <c r="G295" s="130"/>
      <c r="H295" s="130"/>
      <c r="I295" s="130"/>
      <c r="J295" s="130"/>
    </row>
    <row r="296" spans="2:10" x14ac:dyDescent="0.25">
      <c r="B296" s="57" t="s">
        <v>250</v>
      </c>
      <c r="C296" s="151" t="s">
        <v>350</v>
      </c>
      <c r="D296" s="152"/>
      <c r="E296" s="153"/>
      <c r="F296" s="129" t="s">
        <v>20</v>
      </c>
      <c r="G296" s="130"/>
      <c r="H296" s="130"/>
      <c r="I296" s="130"/>
      <c r="J296" s="130"/>
    </row>
    <row r="297" spans="2:10" x14ac:dyDescent="0.25">
      <c r="B297" s="57" t="s">
        <v>253</v>
      </c>
      <c r="C297" s="151" t="s">
        <v>326</v>
      </c>
      <c r="D297" s="152"/>
      <c r="E297" s="153"/>
      <c r="F297" s="129" t="s">
        <v>20</v>
      </c>
      <c r="G297" s="130"/>
      <c r="H297" s="130"/>
      <c r="I297" s="130"/>
      <c r="J297" s="130"/>
    </row>
    <row r="298" spans="2:10" x14ac:dyDescent="0.25">
      <c r="B298" s="59" t="s">
        <v>277</v>
      </c>
      <c r="C298" s="190" t="s">
        <v>52</v>
      </c>
      <c r="D298" s="191"/>
      <c r="E298" s="192"/>
      <c r="F298" s="131" t="s">
        <v>20</v>
      </c>
      <c r="G298" s="132"/>
      <c r="H298" s="132"/>
      <c r="I298" s="132"/>
      <c r="J298" s="132"/>
    </row>
    <row r="299" spans="2:10" x14ac:dyDescent="0.25">
      <c r="C299" s="19"/>
      <c r="D299" s="19"/>
      <c r="E299" s="53"/>
      <c r="F299" s="27"/>
      <c r="G299" s="27"/>
      <c r="H299" s="27"/>
      <c r="I299" s="27"/>
      <c r="J299" s="27"/>
    </row>
    <row r="300" spans="2:10" ht="29.25" customHeight="1" x14ac:dyDescent="0.25">
      <c r="B300" s="228" t="s">
        <v>3</v>
      </c>
      <c r="C300" s="228"/>
      <c r="D300" s="228"/>
      <c r="E300" s="228"/>
      <c r="F300" s="228"/>
      <c r="G300" s="228"/>
      <c r="H300" s="228"/>
      <c r="I300" s="228"/>
      <c r="J300" s="228"/>
    </row>
    <row r="301" spans="2:10" ht="5.25" customHeight="1" x14ac:dyDescent="0.25"/>
    <row r="302" spans="2:10" x14ac:dyDescent="0.25">
      <c r="B302" s="66" t="s">
        <v>6</v>
      </c>
      <c r="C302" s="14" t="s">
        <v>5</v>
      </c>
      <c r="D302" s="14" t="s">
        <v>7</v>
      </c>
      <c r="E302" s="73" t="s">
        <v>8</v>
      </c>
      <c r="F302" s="73" t="s">
        <v>9</v>
      </c>
      <c r="G302" s="13" t="s">
        <v>0</v>
      </c>
      <c r="H302" s="13" t="s">
        <v>1</v>
      </c>
      <c r="I302" s="15" t="s">
        <v>12</v>
      </c>
      <c r="J302" s="13" t="s">
        <v>11</v>
      </c>
    </row>
    <row r="303" spans="2:10" ht="76.5" customHeight="1" x14ac:dyDescent="0.25">
      <c r="B303" s="58" t="s">
        <v>70</v>
      </c>
      <c r="C303" s="3" t="s">
        <v>167</v>
      </c>
      <c r="D303" s="3" t="s">
        <v>170</v>
      </c>
      <c r="E303" s="8" t="s">
        <v>60</v>
      </c>
      <c r="F303" s="4" t="s">
        <v>19</v>
      </c>
      <c r="G303" s="5">
        <v>3</v>
      </c>
      <c r="H303" s="5">
        <v>5</v>
      </c>
      <c r="I303" s="11" t="s">
        <v>32</v>
      </c>
      <c r="J303" s="12" t="s">
        <v>31</v>
      </c>
    </row>
    <row r="304" spans="2:10" x14ac:dyDescent="0.25">
      <c r="B304" s="181" t="s">
        <v>82</v>
      </c>
      <c r="C304" s="183"/>
      <c r="D304" s="183"/>
      <c r="E304" s="183"/>
      <c r="F304" s="183"/>
      <c r="G304" s="183"/>
      <c r="H304" s="183"/>
      <c r="I304" s="183"/>
      <c r="J304" s="183"/>
    </row>
    <row r="305" spans="1:11" x14ac:dyDescent="0.25">
      <c r="B305" s="46" t="s">
        <v>26</v>
      </c>
      <c r="C305" s="125" t="s">
        <v>169</v>
      </c>
      <c r="D305" s="126"/>
      <c r="E305" s="126"/>
      <c r="F305" s="126"/>
      <c r="G305" s="126"/>
      <c r="H305" s="126"/>
      <c r="I305" s="126"/>
      <c r="J305" s="126"/>
    </row>
    <row r="306" spans="1:11" x14ac:dyDescent="0.25">
      <c r="B306" s="46" t="s">
        <v>27</v>
      </c>
      <c r="C306" s="143" t="s">
        <v>171</v>
      </c>
      <c r="D306" s="144"/>
      <c r="E306" s="144"/>
      <c r="F306" s="144"/>
      <c r="G306" s="144"/>
      <c r="H306" s="144"/>
      <c r="I306" s="144"/>
      <c r="J306" s="144"/>
    </row>
    <row r="307" spans="1:11" ht="15" customHeight="1" x14ac:dyDescent="0.25">
      <c r="B307" s="46" t="s">
        <v>30</v>
      </c>
      <c r="C307" s="143" t="s">
        <v>168</v>
      </c>
      <c r="D307" s="144"/>
      <c r="E307" s="144"/>
      <c r="F307" s="144"/>
      <c r="G307" s="144"/>
      <c r="H307" s="144"/>
      <c r="I307" s="144"/>
      <c r="J307" s="144"/>
    </row>
    <row r="308" spans="1:11" x14ac:dyDescent="0.25">
      <c r="B308" s="46" t="s">
        <v>36</v>
      </c>
      <c r="C308" s="143" t="s">
        <v>173</v>
      </c>
      <c r="D308" s="144"/>
      <c r="E308" s="144"/>
      <c r="F308" s="144"/>
      <c r="G308" s="144"/>
      <c r="H308" s="144"/>
      <c r="I308" s="144"/>
      <c r="J308" s="144"/>
    </row>
    <row r="309" spans="1:11" x14ac:dyDescent="0.25">
      <c r="B309" s="46" t="s">
        <v>37</v>
      </c>
      <c r="C309" s="145" t="s">
        <v>172</v>
      </c>
      <c r="D309" s="146"/>
      <c r="E309" s="146"/>
      <c r="F309" s="146"/>
      <c r="G309" s="146"/>
      <c r="H309" s="146"/>
      <c r="I309" s="146"/>
      <c r="J309" s="146"/>
    </row>
    <row r="310" spans="1:11" x14ac:dyDescent="0.25">
      <c r="B310" s="181" t="s">
        <v>83</v>
      </c>
      <c r="C310" s="229"/>
      <c r="D310" s="229"/>
      <c r="E310" s="229"/>
      <c r="F310" s="229"/>
      <c r="G310" s="229"/>
      <c r="H310" s="229"/>
      <c r="I310" s="229"/>
      <c r="J310" s="229"/>
    </row>
    <row r="311" spans="1:11" ht="31.5" customHeight="1" x14ac:dyDescent="0.25">
      <c r="B311" s="69" t="s">
        <v>14</v>
      </c>
      <c r="C311" s="154" t="s">
        <v>174</v>
      </c>
      <c r="D311" s="155"/>
      <c r="E311" s="155"/>
      <c r="F311" s="127" t="s">
        <v>20</v>
      </c>
      <c r="G311" s="128"/>
      <c r="H311" s="128"/>
      <c r="I311" s="128"/>
      <c r="J311" s="128"/>
    </row>
    <row r="312" spans="1:11" ht="14.25" customHeight="1" x14ac:dyDescent="0.25">
      <c r="B312" s="69" t="s">
        <v>21</v>
      </c>
      <c r="C312" s="245" t="s">
        <v>175</v>
      </c>
      <c r="D312" s="246"/>
      <c r="E312" s="246"/>
      <c r="F312" s="129" t="s">
        <v>20</v>
      </c>
      <c r="G312" s="130"/>
      <c r="H312" s="130"/>
      <c r="I312" s="130"/>
      <c r="J312" s="130"/>
      <c r="K312" s="33"/>
    </row>
    <row r="313" spans="1:11" x14ac:dyDescent="0.25">
      <c r="B313" s="69" t="s">
        <v>22</v>
      </c>
      <c r="C313" s="190" t="s">
        <v>273</v>
      </c>
      <c r="D313" s="207"/>
      <c r="E313" s="207"/>
      <c r="F313" s="131" t="s">
        <v>20</v>
      </c>
      <c r="G313" s="132"/>
      <c r="H313" s="132"/>
      <c r="I313" s="132"/>
      <c r="J313" s="132"/>
      <c r="K313" s="33"/>
    </row>
    <row r="314" spans="1:11" ht="15" customHeight="1" x14ac:dyDescent="0.25">
      <c r="B314" s="231" t="s">
        <v>84</v>
      </c>
      <c r="C314" s="262"/>
      <c r="D314" s="262"/>
      <c r="E314" s="262"/>
      <c r="F314" s="262"/>
      <c r="G314" s="262"/>
      <c r="H314" s="262"/>
      <c r="I314" s="262"/>
      <c r="J314" s="262"/>
    </row>
    <row r="315" spans="1:11" x14ac:dyDescent="0.25">
      <c r="B315" s="117" t="s">
        <v>15</v>
      </c>
      <c r="C315" s="154" t="s">
        <v>361</v>
      </c>
      <c r="D315" s="150"/>
      <c r="E315" s="206"/>
      <c r="F315" s="128" t="s">
        <v>20</v>
      </c>
      <c r="G315" s="128"/>
      <c r="H315" s="128"/>
      <c r="I315" s="128"/>
      <c r="J315" s="128"/>
    </row>
    <row r="316" spans="1:11" x14ac:dyDescent="0.25">
      <c r="B316" s="69" t="s">
        <v>24</v>
      </c>
      <c r="C316" s="151" t="s">
        <v>370</v>
      </c>
      <c r="D316" s="152"/>
      <c r="E316" s="153"/>
      <c r="F316" s="130" t="s">
        <v>20</v>
      </c>
      <c r="G316" s="130"/>
      <c r="H316" s="130"/>
      <c r="I316" s="130"/>
      <c r="J316" s="130"/>
    </row>
    <row r="317" spans="1:11" x14ac:dyDescent="0.25">
      <c r="B317" s="69" t="s">
        <v>250</v>
      </c>
      <c r="C317" s="143" t="s">
        <v>368</v>
      </c>
      <c r="D317" s="144"/>
      <c r="E317" s="184"/>
      <c r="F317" s="130" t="s">
        <v>20</v>
      </c>
      <c r="G317" s="130"/>
      <c r="H317" s="130"/>
      <c r="I317" s="130"/>
      <c r="J317" s="130"/>
    </row>
    <row r="318" spans="1:11" x14ac:dyDescent="0.25">
      <c r="A318" t="s">
        <v>312</v>
      </c>
      <c r="B318" s="118" t="s">
        <v>253</v>
      </c>
      <c r="C318" s="38" t="s">
        <v>52</v>
      </c>
      <c r="D318" s="37"/>
      <c r="E318" s="55"/>
      <c r="F318" s="132" t="s">
        <v>20</v>
      </c>
      <c r="G318" s="132"/>
      <c r="H318" s="132"/>
      <c r="I318" s="132"/>
      <c r="J318" s="132"/>
    </row>
    <row r="320" spans="1:11" x14ac:dyDescent="0.25">
      <c r="B320" s="66" t="s">
        <v>6</v>
      </c>
      <c r="C320" s="14" t="s">
        <v>5</v>
      </c>
      <c r="D320" s="14" t="s">
        <v>7</v>
      </c>
      <c r="E320" s="73" t="s">
        <v>8</v>
      </c>
      <c r="F320" s="73" t="s">
        <v>9</v>
      </c>
      <c r="G320" s="13" t="s">
        <v>0</v>
      </c>
      <c r="H320" s="13" t="s">
        <v>1</v>
      </c>
      <c r="I320" s="15" t="s">
        <v>12</v>
      </c>
      <c r="J320" s="13" t="s">
        <v>11</v>
      </c>
    </row>
    <row r="321" spans="1:10" ht="60" x14ac:dyDescent="0.25">
      <c r="B321" s="58" t="s">
        <v>71</v>
      </c>
      <c r="C321" s="3" t="s">
        <v>161</v>
      </c>
      <c r="D321" s="3" t="s">
        <v>365</v>
      </c>
      <c r="E321" s="8" t="s">
        <v>60</v>
      </c>
      <c r="F321" s="4" t="s">
        <v>19</v>
      </c>
      <c r="G321" s="5">
        <v>3</v>
      </c>
      <c r="H321" s="5">
        <v>5</v>
      </c>
      <c r="I321" s="11" t="s">
        <v>32</v>
      </c>
      <c r="J321" s="12" t="s">
        <v>31</v>
      </c>
    </row>
    <row r="322" spans="1:10" ht="15" customHeight="1" x14ac:dyDescent="0.25">
      <c r="B322" s="181" t="s">
        <v>82</v>
      </c>
      <c r="C322" s="181"/>
      <c r="D322" s="181"/>
      <c r="E322" s="181"/>
      <c r="F322" s="181"/>
      <c r="G322" s="181"/>
      <c r="H322" s="181"/>
      <c r="I322" s="181"/>
      <c r="J322" s="181"/>
    </row>
    <row r="323" spans="1:10" x14ac:dyDescent="0.25">
      <c r="B323" s="57" t="s">
        <v>26</v>
      </c>
      <c r="C323" s="143" t="s">
        <v>162</v>
      </c>
      <c r="D323" s="144"/>
      <c r="E323" s="144"/>
      <c r="F323" s="144"/>
      <c r="G323" s="144"/>
      <c r="H323" s="144"/>
      <c r="I323" s="144"/>
      <c r="J323" s="144"/>
    </row>
    <row r="324" spans="1:10" x14ac:dyDescent="0.25">
      <c r="B324" s="57" t="s">
        <v>27</v>
      </c>
      <c r="C324" s="143" t="s">
        <v>163</v>
      </c>
      <c r="D324" s="144"/>
      <c r="E324" s="144"/>
      <c r="F324" s="144"/>
      <c r="G324" s="144"/>
      <c r="H324" s="144"/>
      <c r="I324" s="144"/>
      <c r="J324" s="144"/>
    </row>
    <row r="325" spans="1:10" x14ac:dyDescent="0.25">
      <c r="B325" s="57" t="s">
        <v>30</v>
      </c>
      <c r="C325" s="143" t="s">
        <v>164</v>
      </c>
      <c r="D325" s="144"/>
      <c r="E325" s="144"/>
      <c r="F325" s="144"/>
      <c r="G325" s="144"/>
      <c r="H325" s="144"/>
      <c r="I325" s="144"/>
      <c r="J325" s="144"/>
    </row>
    <row r="326" spans="1:10" x14ac:dyDescent="0.25">
      <c r="B326" s="181" t="s">
        <v>83</v>
      </c>
      <c r="C326" s="183"/>
      <c r="D326" s="183"/>
      <c r="E326" s="183"/>
      <c r="F326" s="183"/>
      <c r="G326" s="183"/>
      <c r="H326" s="183"/>
      <c r="I326" s="183"/>
      <c r="J326" s="183"/>
    </row>
    <row r="327" spans="1:10" ht="31.5" customHeight="1" x14ac:dyDescent="0.25">
      <c r="B327" s="69" t="s">
        <v>14</v>
      </c>
      <c r="C327" s="179" t="s">
        <v>166</v>
      </c>
      <c r="D327" s="180"/>
      <c r="E327" s="180"/>
      <c r="F327" s="127" t="s">
        <v>20</v>
      </c>
      <c r="G327" s="128"/>
      <c r="H327" s="128"/>
      <c r="I327" s="128"/>
      <c r="J327" s="128"/>
    </row>
    <row r="328" spans="1:10" ht="30.75" customHeight="1" x14ac:dyDescent="0.25">
      <c r="B328" s="69" t="s">
        <v>21</v>
      </c>
      <c r="C328" s="157" t="s">
        <v>165</v>
      </c>
      <c r="D328" s="158"/>
      <c r="E328" s="158"/>
      <c r="F328" s="129" t="s">
        <v>20</v>
      </c>
      <c r="G328" s="130"/>
      <c r="H328" s="130"/>
      <c r="I328" s="130"/>
      <c r="J328" s="130"/>
    </row>
    <row r="329" spans="1:10" x14ac:dyDescent="0.25">
      <c r="B329" s="69" t="s">
        <v>22</v>
      </c>
      <c r="C329" s="195" t="s">
        <v>273</v>
      </c>
      <c r="D329" s="263"/>
      <c r="E329" s="263"/>
      <c r="F329" s="131" t="s">
        <v>20</v>
      </c>
      <c r="G329" s="132"/>
      <c r="H329" s="132"/>
      <c r="I329" s="132"/>
      <c r="J329" s="132"/>
    </row>
    <row r="330" spans="1:10" ht="15" customHeight="1" x14ac:dyDescent="0.25">
      <c r="B330" s="181" t="s">
        <v>84</v>
      </c>
      <c r="C330" s="182"/>
      <c r="D330" s="182"/>
      <c r="E330" s="182"/>
      <c r="F330" s="182"/>
      <c r="G330" s="182"/>
      <c r="H330" s="182"/>
      <c r="I330" s="182"/>
      <c r="J330" s="182"/>
    </row>
    <row r="331" spans="1:10" x14ac:dyDescent="0.25">
      <c r="B331" s="63" t="s">
        <v>15</v>
      </c>
      <c r="C331" s="125" t="s">
        <v>368</v>
      </c>
      <c r="D331" s="126"/>
      <c r="E331" s="210"/>
      <c r="F331" s="127" t="s">
        <v>20</v>
      </c>
      <c r="G331" s="128"/>
      <c r="H331" s="128"/>
      <c r="I331" s="128"/>
      <c r="J331" s="128"/>
    </row>
    <row r="332" spans="1:10" x14ac:dyDescent="0.25">
      <c r="B332" s="57" t="s">
        <v>24</v>
      </c>
      <c r="C332" s="143" t="s">
        <v>181</v>
      </c>
      <c r="D332" s="144"/>
      <c r="E332" s="184"/>
      <c r="F332" s="130" t="s">
        <v>20</v>
      </c>
      <c r="G332" s="130"/>
      <c r="H332" s="130"/>
      <c r="I332" s="130"/>
      <c r="J332" s="130"/>
    </row>
    <row r="333" spans="1:10" x14ac:dyDescent="0.25">
      <c r="A333" t="s">
        <v>312</v>
      </c>
      <c r="B333" s="59" t="s">
        <v>250</v>
      </c>
      <c r="C333" s="38" t="s">
        <v>52</v>
      </c>
      <c r="D333" s="37"/>
      <c r="E333" s="55"/>
      <c r="F333" s="132" t="s">
        <v>20</v>
      </c>
      <c r="G333" s="132"/>
      <c r="H333" s="132"/>
      <c r="I333" s="132"/>
      <c r="J333" s="132"/>
    </row>
    <row r="335" spans="1:10" ht="15.75" customHeight="1" x14ac:dyDescent="0.25">
      <c r="B335" s="66" t="s">
        <v>6</v>
      </c>
      <c r="C335" s="14" t="s">
        <v>5</v>
      </c>
      <c r="D335" s="14" t="s">
        <v>7</v>
      </c>
      <c r="E335" s="73" t="s">
        <v>8</v>
      </c>
      <c r="F335" s="73" t="s">
        <v>9</v>
      </c>
      <c r="G335" s="13" t="s">
        <v>0</v>
      </c>
      <c r="H335" s="13" t="s">
        <v>1</v>
      </c>
      <c r="I335" s="15" t="s">
        <v>12</v>
      </c>
      <c r="J335" s="13" t="s">
        <v>11</v>
      </c>
    </row>
    <row r="336" spans="1:10" ht="48" customHeight="1" x14ac:dyDescent="0.25">
      <c r="B336" s="58" t="s">
        <v>72</v>
      </c>
      <c r="C336" s="3" t="s">
        <v>182</v>
      </c>
      <c r="D336" s="3" t="s">
        <v>366</v>
      </c>
      <c r="E336" s="8" t="s">
        <v>60</v>
      </c>
      <c r="F336" s="4" t="s">
        <v>19</v>
      </c>
      <c r="G336" s="5">
        <v>2</v>
      </c>
      <c r="H336" s="5">
        <v>5</v>
      </c>
      <c r="I336" s="11" t="s">
        <v>32</v>
      </c>
      <c r="J336" s="12" t="s">
        <v>31</v>
      </c>
    </row>
    <row r="337" spans="2:10" ht="15" customHeight="1" x14ac:dyDescent="0.25">
      <c r="B337" s="181" t="s">
        <v>82</v>
      </c>
      <c r="C337" s="181"/>
      <c r="D337" s="181"/>
      <c r="E337" s="181"/>
      <c r="F337" s="181"/>
      <c r="G337" s="181"/>
      <c r="H337" s="181"/>
      <c r="I337" s="181"/>
      <c r="J337" s="181"/>
    </row>
    <row r="338" spans="2:10" ht="15" customHeight="1" x14ac:dyDescent="0.25">
      <c r="B338" s="57" t="s">
        <v>26</v>
      </c>
      <c r="C338" s="143" t="s">
        <v>178</v>
      </c>
      <c r="D338" s="144"/>
      <c r="E338" s="144"/>
      <c r="F338" s="144"/>
      <c r="G338" s="144"/>
      <c r="H338" s="144"/>
      <c r="I338" s="144"/>
      <c r="J338" s="144"/>
    </row>
    <row r="339" spans="2:10" ht="15" customHeight="1" x14ac:dyDescent="0.25">
      <c r="B339" s="57" t="s">
        <v>27</v>
      </c>
      <c r="C339" s="143" t="s">
        <v>183</v>
      </c>
      <c r="D339" s="144"/>
      <c r="E339" s="144"/>
      <c r="F339" s="144"/>
      <c r="G339" s="144"/>
      <c r="H339" s="144"/>
      <c r="I339" s="144"/>
      <c r="J339" s="144"/>
    </row>
    <row r="340" spans="2:10" ht="15" customHeight="1" x14ac:dyDescent="0.25">
      <c r="B340" s="57" t="s">
        <v>30</v>
      </c>
      <c r="C340" s="143" t="s">
        <v>177</v>
      </c>
      <c r="D340" s="144"/>
      <c r="E340" s="144"/>
      <c r="F340" s="144"/>
      <c r="G340" s="144"/>
      <c r="H340" s="144"/>
      <c r="I340" s="144"/>
      <c r="J340" s="144"/>
    </row>
    <row r="341" spans="2:10" x14ac:dyDescent="0.25">
      <c r="B341" s="57" t="s">
        <v>36</v>
      </c>
      <c r="C341" s="145" t="s">
        <v>47</v>
      </c>
      <c r="D341" s="146"/>
      <c r="E341" s="146"/>
      <c r="F341" s="146"/>
      <c r="G341" s="146"/>
      <c r="H341" s="146"/>
      <c r="I341" s="146"/>
      <c r="J341" s="146"/>
    </row>
    <row r="342" spans="2:10" x14ac:dyDescent="0.25">
      <c r="B342" s="181" t="s">
        <v>83</v>
      </c>
      <c r="C342" s="183"/>
      <c r="D342" s="183"/>
      <c r="E342" s="183"/>
      <c r="F342" s="183"/>
      <c r="G342" s="183"/>
      <c r="H342" s="183"/>
      <c r="I342" s="183"/>
      <c r="J342" s="183"/>
    </row>
    <row r="343" spans="2:10" x14ac:dyDescent="0.25">
      <c r="B343" s="46" t="s">
        <v>14</v>
      </c>
      <c r="C343" s="154" t="s">
        <v>179</v>
      </c>
      <c r="D343" s="155"/>
      <c r="E343" s="155"/>
      <c r="F343" s="127" t="s">
        <v>20</v>
      </c>
      <c r="G343" s="128"/>
      <c r="H343" s="128"/>
      <c r="I343" s="128"/>
      <c r="J343" s="128"/>
    </row>
    <row r="344" spans="2:10" ht="15" customHeight="1" x14ac:dyDescent="0.25">
      <c r="B344" s="46" t="s">
        <v>21</v>
      </c>
      <c r="C344" s="143" t="s">
        <v>180</v>
      </c>
      <c r="D344" s="144"/>
      <c r="E344" s="144"/>
      <c r="F344" s="129" t="s">
        <v>20</v>
      </c>
      <c r="G344" s="130"/>
      <c r="H344" s="130"/>
      <c r="I344" s="130"/>
      <c r="J344" s="130"/>
    </row>
    <row r="345" spans="2:10" ht="15" customHeight="1" x14ac:dyDescent="0.25">
      <c r="B345" s="46" t="s">
        <v>22</v>
      </c>
      <c r="C345" s="190" t="s">
        <v>273</v>
      </c>
      <c r="D345" s="207"/>
      <c r="E345" s="207"/>
      <c r="F345" s="131" t="s">
        <v>20</v>
      </c>
      <c r="G345" s="132"/>
      <c r="H345" s="132"/>
      <c r="I345" s="132"/>
      <c r="J345" s="132"/>
    </row>
    <row r="346" spans="2:10" ht="15" customHeight="1" x14ac:dyDescent="0.25">
      <c r="B346" s="181" t="s">
        <v>84</v>
      </c>
      <c r="C346" s="182"/>
      <c r="D346" s="182"/>
      <c r="E346" s="182"/>
      <c r="F346" s="182"/>
      <c r="G346" s="182"/>
      <c r="H346" s="182"/>
      <c r="I346" s="182"/>
      <c r="J346" s="182"/>
    </row>
    <row r="347" spans="2:10" x14ac:dyDescent="0.25">
      <c r="B347" s="63" t="s">
        <v>15</v>
      </c>
      <c r="C347" s="199" t="s">
        <v>367</v>
      </c>
      <c r="D347" s="283"/>
      <c r="E347" s="283"/>
      <c r="F347" s="127" t="s">
        <v>20</v>
      </c>
      <c r="G347" s="128"/>
      <c r="H347" s="128"/>
      <c r="I347" s="128"/>
      <c r="J347" s="128"/>
    </row>
    <row r="348" spans="2:10" x14ac:dyDescent="0.25">
      <c r="B348" s="57" t="s">
        <v>24</v>
      </c>
      <c r="C348" s="147" t="s">
        <v>181</v>
      </c>
      <c r="D348" s="148"/>
      <c r="E348" s="148"/>
      <c r="F348" s="129" t="s">
        <v>20</v>
      </c>
      <c r="G348" s="130"/>
      <c r="H348" s="130"/>
      <c r="I348" s="130"/>
      <c r="J348" s="130"/>
    </row>
    <row r="349" spans="2:10" x14ac:dyDescent="0.25">
      <c r="B349" s="57" t="s">
        <v>250</v>
      </c>
      <c r="C349" s="143" t="s">
        <v>176</v>
      </c>
      <c r="D349" s="144"/>
      <c r="E349" s="184"/>
      <c r="F349" s="129" t="s">
        <v>20</v>
      </c>
      <c r="G349" s="130"/>
      <c r="H349" s="130"/>
      <c r="I349" s="130"/>
      <c r="J349" s="130"/>
    </row>
    <row r="350" spans="2:10" x14ac:dyDescent="0.25">
      <c r="B350" s="59" t="s">
        <v>253</v>
      </c>
      <c r="C350" s="185" t="s">
        <v>52</v>
      </c>
      <c r="D350" s="186"/>
      <c r="E350" s="187"/>
      <c r="F350" s="131" t="s">
        <v>20</v>
      </c>
      <c r="G350" s="132"/>
      <c r="H350" s="132"/>
      <c r="I350" s="132"/>
      <c r="J350" s="132"/>
    </row>
    <row r="351" spans="2:10" x14ac:dyDescent="0.25">
      <c r="C351" s="22"/>
      <c r="D351" s="22"/>
      <c r="E351" s="22"/>
      <c r="F351" s="24"/>
      <c r="G351" s="24"/>
      <c r="H351" s="24"/>
      <c r="I351" s="24"/>
    </row>
    <row r="352" spans="2:10" x14ac:dyDescent="0.25">
      <c r="B352" s="66" t="s">
        <v>6</v>
      </c>
      <c r="C352" s="14" t="s">
        <v>5</v>
      </c>
      <c r="D352" s="14" t="s">
        <v>7</v>
      </c>
      <c r="E352" s="73" t="s">
        <v>8</v>
      </c>
      <c r="F352" s="73" t="s">
        <v>9</v>
      </c>
      <c r="G352" s="13" t="s">
        <v>0</v>
      </c>
      <c r="H352" s="13" t="s">
        <v>1</v>
      </c>
      <c r="I352" s="15" t="s">
        <v>12</v>
      </c>
      <c r="J352" s="13" t="s">
        <v>11</v>
      </c>
    </row>
    <row r="353" spans="2:10" ht="75.75" customHeight="1" x14ac:dyDescent="0.25">
      <c r="B353" s="58" t="s">
        <v>73</v>
      </c>
      <c r="C353" s="3" t="s">
        <v>184</v>
      </c>
      <c r="D353" s="3" t="s">
        <v>272</v>
      </c>
      <c r="E353" s="8" t="s">
        <v>60</v>
      </c>
      <c r="F353" s="4" t="s">
        <v>19</v>
      </c>
      <c r="G353" s="5">
        <v>2</v>
      </c>
      <c r="H353" s="5">
        <v>5</v>
      </c>
      <c r="I353" s="11" t="s">
        <v>32</v>
      </c>
      <c r="J353" s="51" t="s">
        <v>31</v>
      </c>
    </row>
    <row r="354" spans="2:10" x14ac:dyDescent="0.25">
      <c r="B354" s="181" t="s">
        <v>82</v>
      </c>
      <c r="C354" s="181"/>
      <c r="D354" s="181"/>
      <c r="E354" s="181"/>
      <c r="F354" s="181"/>
      <c r="G354" s="181"/>
      <c r="H354" s="181"/>
      <c r="I354" s="181"/>
      <c r="J354" s="181"/>
    </row>
    <row r="355" spans="2:10" ht="15" customHeight="1" x14ac:dyDescent="0.25">
      <c r="B355" s="46" t="s">
        <v>26</v>
      </c>
      <c r="C355" s="125" t="s">
        <v>185</v>
      </c>
      <c r="D355" s="126"/>
      <c r="E355" s="126"/>
      <c r="F355" s="126"/>
      <c r="G355" s="126"/>
      <c r="H355" s="126"/>
      <c r="I355" s="126"/>
      <c r="J355" s="126"/>
    </row>
    <row r="356" spans="2:10" ht="15" customHeight="1" x14ac:dyDescent="0.25">
      <c r="B356" s="46" t="s">
        <v>27</v>
      </c>
      <c r="C356" s="143" t="s">
        <v>186</v>
      </c>
      <c r="D356" s="144"/>
      <c r="E356" s="144"/>
      <c r="F356" s="144"/>
      <c r="G356" s="144"/>
      <c r="H356" s="144"/>
      <c r="I356" s="144"/>
      <c r="J356" s="144"/>
    </row>
    <row r="357" spans="2:10" ht="15" customHeight="1" x14ac:dyDescent="0.25">
      <c r="B357" s="46" t="s">
        <v>30</v>
      </c>
      <c r="C357" s="145" t="s">
        <v>187</v>
      </c>
      <c r="D357" s="146"/>
      <c r="E357" s="146"/>
      <c r="F357" s="146"/>
      <c r="G357" s="146"/>
      <c r="H357" s="146"/>
      <c r="I357" s="146"/>
      <c r="J357" s="146"/>
    </row>
    <row r="358" spans="2:10" x14ac:dyDescent="0.25">
      <c r="B358" s="181" t="s">
        <v>83</v>
      </c>
      <c r="C358" s="229"/>
      <c r="D358" s="229"/>
      <c r="E358" s="229"/>
      <c r="F358" s="182"/>
      <c r="G358" s="182"/>
      <c r="H358" s="182"/>
      <c r="I358" s="182"/>
      <c r="J358" s="182"/>
    </row>
    <row r="359" spans="2:10" x14ac:dyDescent="0.25">
      <c r="B359" s="46" t="s">
        <v>14</v>
      </c>
      <c r="C359" s="154" t="s">
        <v>189</v>
      </c>
      <c r="D359" s="155"/>
      <c r="E359" s="155"/>
      <c r="F359" s="127" t="s">
        <v>20</v>
      </c>
      <c r="G359" s="128"/>
      <c r="H359" s="128"/>
      <c r="I359" s="128"/>
      <c r="J359" s="128"/>
    </row>
    <row r="360" spans="2:10" x14ac:dyDescent="0.25">
      <c r="B360" s="46" t="s">
        <v>21</v>
      </c>
      <c r="C360" s="143" t="s">
        <v>188</v>
      </c>
      <c r="D360" s="144"/>
      <c r="E360" s="144"/>
      <c r="F360" s="129" t="s">
        <v>20</v>
      </c>
      <c r="G360" s="130"/>
      <c r="H360" s="130"/>
      <c r="I360" s="130"/>
      <c r="J360" s="130"/>
    </row>
    <row r="361" spans="2:10" ht="15" customHeight="1" x14ac:dyDescent="0.25">
      <c r="B361" s="46" t="s">
        <v>22</v>
      </c>
      <c r="C361" s="143" t="s">
        <v>190</v>
      </c>
      <c r="D361" s="144"/>
      <c r="E361" s="144"/>
      <c r="F361" s="129" t="s">
        <v>20</v>
      </c>
      <c r="G361" s="130"/>
      <c r="H361" s="130"/>
      <c r="I361" s="130"/>
      <c r="J361" s="130"/>
    </row>
    <row r="362" spans="2:10" x14ac:dyDescent="0.25">
      <c r="B362" s="46" t="s">
        <v>33</v>
      </c>
      <c r="C362" s="145" t="s">
        <v>273</v>
      </c>
      <c r="D362" s="146"/>
      <c r="E362" s="146"/>
      <c r="F362" s="131" t="s">
        <v>20</v>
      </c>
      <c r="G362" s="132"/>
      <c r="H362" s="132"/>
      <c r="I362" s="132"/>
      <c r="J362" s="132"/>
    </row>
    <row r="363" spans="2:10" ht="15" customHeight="1" x14ac:dyDescent="0.25">
      <c r="B363" s="181" t="s">
        <v>84</v>
      </c>
      <c r="C363" s="182"/>
      <c r="D363" s="182"/>
      <c r="E363" s="182"/>
      <c r="F363" s="182"/>
      <c r="G363" s="182"/>
      <c r="H363" s="182"/>
      <c r="I363" s="182"/>
      <c r="J363" s="182"/>
    </row>
    <row r="364" spans="2:10" x14ac:dyDescent="0.25">
      <c r="B364" s="63" t="s">
        <v>15</v>
      </c>
      <c r="C364" s="199" t="s">
        <v>191</v>
      </c>
      <c r="D364" s="199"/>
      <c r="E364" s="199"/>
      <c r="F364" s="127" t="s">
        <v>20</v>
      </c>
      <c r="G364" s="128"/>
      <c r="H364" s="128"/>
      <c r="I364" s="128"/>
      <c r="J364" s="128"/>
    </row>
    <row r="365" spans="2:10" x14ac:dyDescent="0.25">
      <c r="B365" s="57" t="s">
        <v>24</v>
      </c>
      <c r="C365" s="147" t="s">
        <v>181</v>
      </c>
      <c r="D365" s="148"/>
      <c r="E365" s="148"/>
      <c r="F365" s="129" t="s">
        <v>20</v>
      </c>
      <c r="G365" s="130"/>
      <c r="H365" s="130"/>
      <c r="I365" s="130"/>
      <c r="J365" s="130"/>
    </row>
    <row r="366" spans="2:10" x14ac:dyDescent="0.25">
      <c r="B366" s="57" t="s">
        <v>250</v>
      </c>
      <c r="C366" s="143" t="s">
        <v>176</v>
      </c>
      <c r="D366" s="144"/>
      <c r="E366" s="184"/>
      <c r="F366" s="129" t="s">
        <v>20</v>
      </c>
      <c r="G366" s="130"/>
      <c r="H366" s="130"/>
      <c r="I366" s="130"/>
      <c r="J366" s="130"/>
    </row>
    <row r="367" spans="2:10" x14ac:dyDescent="0.25">
      <c r="B367" s="59" t="s">
        <v>253</v>
      </c>
      <c r="C367" s="185" t="s">
        <v>52</v>
      </c>
      <c r="D367" s="186"/>
      <c r="E367" s="187"/>
      <c r="F367" s="131" t="s">
        <v>20</v>
      </c>
      <c r="G367" s="132"/>
      <c r="H367" s="132"/>
      <c r="I367" s="132"/>
      <c r="J367" s="132"/>
    </row>
    <row r="369" spans="2:10" x14ac:dyDescent="0.25">
      <c r="B369" s="66" t="s">
        <v>6</v>
      </c>
      <c r="C369" s="14" t="s">
        <v>5</v>
      </c>
      <c r="D369" s="14" t="s">
        <v>7</v>
      </c>
      <c r="E369" s="73" t="s">
        <v>8</v>
      </c>
      <c r="F369" s="73" t="s">
        <v>9</v>
      </c>
      <c r="G369" s="13" t="s">
        <v>0</v>
      </c>
      <c r="H369" s="13" t="s">
        <v>1</v>
      </c>
      <c r="I369" s="15" t="s">
        <v>12</v>
      </c>
      <c r="J369" s="13" t="s">
        <v>11</v>
      </c>
    </row>
    <row r="370" spans="2:10" ht="76.5" customHeight="1" x14ac:dyDescent="0.25">
      <c r="B370" s="58" t="s">
        <v>74</v>
      </c>
      <c r="C370" s="3" t="s">
        <v>192</v>
      </c>
      <c r="D370" s="3" t="s">
        <v>193</v>
      </c>
      <c r="E370" s="8" t="s">
        <v>60</v>
      </c>
      <c r="F370" s="4" t="s">
        <v>19</v>
      </c>
      <c r="G370" s="5">
        <v>2</v>
      </c>
      <c r="H370" s="5">
        <v>5</v>
      </c>
      <c r="I370" s="11" t="s">
        <v>32</v>
      </c>
      <c r="J370" s="12" t="s">
        <v>31</v>
      </c>
    </row>
    <row r="371" spans="2:10" ht="15" customHeight="1" x14ac:dyDescent="0.25">
      <c r="B371" s="181" t="s">
        <v>82</v>
      </c>
      <c r="C371" s="181"/>
      <c r="D371" s="181"/>
      <c r="E371" s="181"/>
      <c r="F371" s="181"/>
      <c r="G371" s="181"/>
      <c r="H371" s="181"/>
      <c r="I371" s="181"/>
      <c r="J371" s="181"/>
    </row>
    <row r="372" spans="2:10" ht="15" customHeight="1" x14ac:dyDescent="0.25">
      <c r="B372" s="57" t="s">
        <v>26</v>
      </c>
      <c r="C372" s="125" t="s">
        <v>371</v>
      </c>
      <c r="D372" s="126"/>
      <c r="E372" s="126"/>
      <c r="F372" s="126"/>
      <c r="G372" s="126"/>
      <c r="H372" s="126"/>
      <c r="I372" s="126"/>
      <c r="J372" s="126"/>
    </row>
    <row r="373" spans="2:10" ht="15" customHeight="1" x14ac:dyDescent="0.25">
      <c r="B373" s="57" t="s">
        <v>27</v>
      </c>
      <c r="C373" s="143" t="s">
        <v>50</v>
      </c>
      <c r="D373" s="144"/>
      <c r="E373" s="144"/>
      <c r="F373" s="144"/>
      <c r="G373" s="144"/>
      <c r="H373" s="144"/>
      <c r="I373" s="144"/>
      <c r="J373" s="144"/>
    </row>
    <row r="374" spans="2:10" x14ac:dyDescent="0.25">
      <c r="B374" s="57" t="s">
        <v>30</v>
      </c>
      <c r="C374" s="145" t="s">
        <v>47</v>
      </c>
      <c r="D374" s="146"/>
      <c r="E374" s="146"/>
      <c r="F374" s="146"/>
      <c r="G374" s="146"/>
      <c r="H374" s="146"/>
      <c r="I374" s="146"/>
      <c r="J374" s="146"/>
    </row>
    <row r="375" spans="2:10" x14ac:dyDescent="0.25">
      <c r="B375" s="181" t="s">
        <v>83</v>
      </c>
      <c r="C375" s="183"/>
      <c r="D375" s="183"/>
      <c r="E375" s="183"/>
      <c r="F375" s="183"/>
      <c r="G375" s="183"/>
      <c r="H375" s="183"/>
      <c r="I375" s="183"/>
      <c r="J375" s="183"/>
    </row>
    <row r="376" spans="2:10" x14ac:dyDescent="0.25">
      <c r="B376" s="46" t="s">
        <v>14</v>
      </c>
      <c r="C376" s="154" t="s">
        <v>194</v>
      </c>
      <c r="D376" s="155"/>
      <c r="E376" s="155"/>
      <c r="F376" s="127" t="s">
        <v>20</v>
      </c>
      <c r="G376" s="128"/>
      <c r="H376" s="128"/>
      <c r="I376" s="128"/>
      <c r="J376" s="128"/>
    </row>
    <row r="377" spans="2:10" ht="15" customHeight="1" x14ac:dyDescent="0.25">
      <c r="B377" s="46" t="s">
        <v>21</v>
      </c>
      <c r="C377" s="143" t="s">
        <v>195</v>
      </c>
      <c r="D377" s="144"/>
      <c r="E377" s="144"/>
      <c r="F377" s="129" t="s">
        <v>20</v>
      </c>
      <c r="G377" s="130"/>
      <c r="H377" s="130"/>
      <c r="I377" s="130"/>
      <c r="J377" s="130"/>
    </row>
    <row r="378" spans="2:10" ht="15" customHeight="1" x14ac:dyDescent="0.25">
      <c r="B378" s="46" t="s">
        <v>22</v>
      </c>
      <c r="C378" s="145" t="s">
        <v>273</v>
      </c>
      <c r="D378" s="146"/>
      <c r="E378" s="146"/>
      <c r="F378" s="131" t="s">
        <v>20</v>
      </c>
      <c r="G378" s="132"/>
      <c r="H378" s="132"/>
      <c r="I378" s="132"/>
      <c r="J378" s="132"/>
    </row>
    <row r="379" spans="2:10" ht="15" customHeight="1" x14ac:dyDescent="0.25">
      <c r="B379" s="181" t="s">
        <v>84</v>
      </c>
      <c r="C379" s="182"/>
      <c r="D379" s="182"/>
      <c r="E379" s="182"/>
      <c r="F379" s="182"/>
      <c r="G379" s="182"/>
      <c r="H379" s="182"/>
      <c r="I379" s="182"/>
      <c r="J379" s="182"/>
    </row>
    <row r="380" spans="2:10" x14ac:dyDescent="0.25">
      <c r="B380" s="65" t="s">
        <v>15</v>
      </c>
      <c r="C380" s="230" t="s">
        <v>191</v>
      </c>
      <c r="D380" s="219"/>
      <c r="E380" s="220"/>
      <c r="F380" s="32" t="s">
        <v>20</v>
      </c>
      <c r="G380" s="32"/>
      <c r="H380" s="32"/>
      <c r="I380" s="32"/>
      <c r="J380" s="47"/>
    </row>
    <row r="381" spans="2:10" x14ac:dyDescent="0.25">
      <c r="B381" s="61"/>
      <c r="C381" s="22"/>
      <c r="D381" s="22"/>
      <c r="E381" s="22"/>
      <c r="F381" s="22"/>
      <c r="G381" s="22"/>
      <c r="H381" s="22"/>
      <c r="I381" s="22"/>
      <c r="J381" s="22"/>
    </row>
    <row r="382" spans="2:10" x14ac:dyDescent="0.25">
      <c r="B382" s="66" t="s">
        <v>6</v>
      </c>
      <c r="C382" s="14" t="s">
        <v>5</v>
      </c>
      <c r="D382" s="14" t="s">
        <v>7</v>
      </c>
      <c r="E382" s="73" t="s">
        <v>8</v>
      </c>
      <c r="F382" s="73" t="s">
        <v>9</v>
      </c>
      <c r="G382" s="13" t="s">
        <v>0</v>
      </c>
      <c r="H382" s="13" t="s">
        <v>1</v>
      </c>
      <c r="I382" s="15" t="s">
        <v>12</v>
      </c>
      <c r="J382" s="13" t="s">
        <v>11</v>
      </c>
    </row>
    <row r="383" spans="2:10" ht="48.75" customHeight="1" x14ac:dyDescent="0.25">
      <c r="B383" s="58" t="s">
        <v>75</v>
      </c>
      <c r="C383" s="3" t="s">
        <v>203</v>
      </c>
      <c r="D383" s="3" t="s">
        <v>274</v>
      </c>
      <c r="E383" s="8" t="s">
        <v>60</v>
      </c>
      <c r="F383" s="4" t="s">
        <v>19</v>
      </c>
      <c r="G383" s="5">
        <v>2</v>
      </c>
      <c r="H383" s="5">
        <v>5</v>
      </c>
      <c r="I383" s="11" t="s">
        <v>32</v>
      </c>
      <c r="J383" s="12" t="s">
        <v>31</v>
      </c>
    </row>
    <row r="384" spans="2:10" x14ac:dyDescent="0.25">
      <c r="B384" s="231" t="s">
        <v>82</v>
      </c>
      <c r="C384" s="231"/>
      <c r="D384" s="231"/>
      <c r="E384" s="231"/>
      <c r="F384" s="231"/>
      <c r="G384" s="231"/>
      <c r="H384" s="231"/>
      <c r="I384" s="231"/>
      <c r="J384" s="231"/>
    </row>
    <row r="385" spans="2:10" ht="15" customHeight="1" x14ac:dyDescent="0.25">
      <c r="B385" s="57" t="s">
        <v>26</v>
      </c>
      <c r="C385" s="125" t="s">
        <v>204</v>
      </c>
      <c r="D385" s="126"/>
      <c r="E385" s="126"/>
      <c r="F385" s="126"/>
      <c r="G385" s="126"/>
      <c r="H385" s="126"/>
      <c r="I385" s="126"/>
      <c r="J385" s="126"/>
    </row>
    <row r="386" spans="2:10" ht="15" customHeight="1" x14ac:dyDescent="0.25">
      <c r="B386" s="57" t="s">
        <v>27</v>
      </c>
      <c r="C386" s="143" t="s">
        <v>205</v>
      </c>
      <c r="D386" s="144"/>
      <c r="E386" s="144"/>
      <c r="F386" s="144"/>
      <c r="G386" s="144"/>
      <c r="H386" s="144"/>
      <c r="I386" s="144"/>
      <c r="J386" s="144"/>
    </row>
    <row r="387" spans="2:10" ht="15" customHeight="1" x14ac:dyDescent="0.25">
      <c r="B387" s="57" t="s">
        <v>30</v>
      </c>
      <c r="C387" s="143" t="s">
        <v>207</v>
      </c>
      <c r="D387" s="144"/>
      <c r="E387" s="144"/>
      <c r="F387" s="144"/>
      <c r="G387" s="144"/>
      <c r="H387" s="144"/>
      <c r="I387" s="144"/>
      <c r="J387" s="144"/>
    </row>
    <row r="388" spans="2:10" x14ac:dyDescent="0.25">
      <c r="B388" s="57" t="s">
        <v>36</v>
      </c>
      <c r="C388" s="145" t="s">
        <v>206</v>
      </c>
      <c r="D388" s="146"/>
      <c r="E388" s="146"/>
      <c r="F388" s="146"/>
      <c r="G388" s="146"/>
      <c r="H388" s="146"/>
      <c r="I388" s="146"/>
      <c r="J388" s="146"/>
    </row>
    <row r="389" spans="2:10" x14ac:dyDescent="0.25">
      <c r="B389" s="181" t="s">
        <v>83</v>
      </c>
      <c r="C389" s="183"/>
      <c r="D389" s="183"/>
      <c r="E389" s="183"/>
      <c r="F389" s="183"/>
      <c r="G389" s="183"/>
      <c r="H389" s="183"/>
      <c r="I389" s="183"/>
      <c r="J389" s="183"/>
    </row>
    <row r="390" spans="2:10" x14ac:dyDescent="0.25">
      <c r="B390" s="69" t="s">
        <v>14</v>
      </c>
      <c r="C390" s="179" t="s">
        <v>208</v>
      </c>
      <c r="D390" s="180"/>
      <c r="E390" s="180"/>
      <c r="F390" s="127" t="s">
        <v>20</v>
      </c>
      <c r="G390" s="128"/>
      <c r="H390" s="128"/>
      <c r="I390" s="128"/>
      <c r="J390" s="128"/>
    </row>
    <row r="391" spans="2:10" x14ac:dyDescent="0.25">
      <c r="B391" s="69" t="s">
        <v>21</v>
      </c>
      <c r="C391" s="157" t="s">
        <v>209</v>
      </c>
      <c r="D391" s="158"/>
      <c r="E391" s="158"/>
      <c r="F391" s="129" t="s">
        <v>20</v>
      </c>
      <c r="G391" s="130"/>
      <c r="H391" s="130"/>
      <c r="I391" s="130"/>
      <c r="J391" s="130"/>
    </row>
    <row r="392" spans="2:10" x14ac:dyDescent="0.25">
      <c r="B392" s="69" t="s">
        <v>22</v>
      </c>
      <c r="C392" s="157" t="s">
        <v>210</v>
      </c>
      <c r="D392" s="158"/>
      <c r="E392" s="158"/>
      <c r="F392" s="129" t="s">
        <v>20</v>
      </c>
      <c r="G392" s="130"/>
      <c r="H392" s="130"/>
      <c r="I392" s="130"/>
      <c r="J392" s="130"/>
    </row>
    <row r="393" spans="2:10" ht="30.75" customHeight="1" x14ac:dyDescent="0.25">
      <c r="B393" s="69" t="s">
        <v>33</v>
      </c>
      <c r="C393" s="157" t="s">
        <v>211</v>
      </c>
      <c r="D393" s="158"/>
      <c r="E393" s="158"/>
      <c r="F393" s="129" t="s">
        <v>20</v>
      </c>
      <c r="G393" s="130"/>
      <c r="H393" s="130"/>
      <c r="I393" s="130"/>
      <c r="J393" s="130"/>
    </row>
    <row r="394" spans="2:10" ht="45" customHeight="1" x14ac:dyDescent="0.25">
      <c r="B394" s="69" t="s">
        <v>35</v>
      </c>
      <c r="C394" s="157" t="s">
        <v>212</v>
      </c>
      <c r="D394" s="158"/>
      <c r="E394" s="158"/>
      <c r="F394" s="129" t="s">
        <v>20</v>
      </c>
      <c r="G394" s="130"/>
      <c r="H394" s="130"/>
      <c r="I394" s="130"/>
      <c r="J394" s="130"/>
    </row>
    <row r="395" spans="2:10" x14ac:dyDescent="0.25">
      <c r="B395" s="69" t="s">
        <v>138</v>
      </c>
      <c r="C395" s="195" t="s">
        <v>273</v>
      </c>
      <c r="D395" s="196"/>
      <c r="E395" s="196"/>
      <c r="F395" s="131" t="s">
        <v>20</v>
      </c>
      <c r="G395" s="132"/>
      <c r="H395" s="132"/>
      <c r="I395" s="132"/>
      <c r="J395" s="132"/>
    </row>
    <row r="396" spans="2:10" x14ac:dyDescent="0.25">
      <c r="B396" s="181" t="s">
        <v>84</v>
      </c>
      <c r="C396" s="182"/>
      <c r="D396" s="182"/>
      <c r="E396" s="182"/>
      <c r="F396" s="182"/>
      <c r="G396" s="182"/>
      <c r="H396" s="182"/>
      <c r="I396" s="182"/>
      <c r="J396" s="182"/>
    </row>
    <row r="397" spans="2:10" x14ac:dyDescent="0.25">
      <c r="B397" s="60" t="s">
        <v>15</v>
      </c>
      <c r="C397" s="154" t="s">
        <v>191</v>
      </c>
      <c r="D397" s="150"/>
      <c r="E397" s="206"/>
      <c r="F397" s="127" t="s">
        <v>20</v>
      </c>
      <c r="G397" s="128"/>
      <c r="H397" s="128"/>
      <c r="I397" s="128"/>
      <c r="J397" s="128"/>
    </row>
    <row r="398" spans="2:10" x14ac:dyDescent="0.25">
      <c r="B398" s="57" t="s">
        <v>24</v>
      </c>
      <c r="C398" s="147" t="s">
        <v>181</v>
      </c>
      <c r="D398" s="148"/>
      <c r="E398" s="148"/>
      <c r="F398" s="129" t="s">
        <v>20</v>
      </c>
      <c r="G398" s="130"/>
      <c r="H398" s="130"/>
      <c r="I398" s="130"/>
      <c r="J398" s="130"/>
    </row>
    <row r="399" spans="2:10" x14ac:dyDescent="0.25">
      <c r="B399" s="57" t="s">
        <v>250</v>
      </c>
      <c r="C399" s="143" t="s">
        <v>176</v>
      </c>
      <c r="D399" s="144"/>
      <c r="E399" s="184"/>
      <c r="F399" s="129" t="s">
        <v>20</v>
      </c>
      <c r="G399" s="130"/>
      <c r="H399" s="130"/>
      <c r="I399" s="130"/>
      <c r="J399" s="130"/>
    </row>
    <row r="400" spans="2:10" x14ac:dyDescent="0.25">
      <c r="B400" s="59" t="s">
        <v>253</v>
      </c>
      <c r="C400" s="185" t="s">
        <v>52</v>
      </c>
      <c r="D400" s="186"/>
      <c r="E400" s="187"/>
      <c r="F400" s="131" t="s">
        <v>20</v>
      </c>
      <c r="G400" s="132"/>
      <c r="H400" s="132"/>
      <c r="I400" s="132"/>
      <c r="J400" s="132"/>
    </row>
    <row r="402" spans="2:10" x14ac:dyDescent="0.25">
      <c r="B402" s="66" t="s">
        <v>6</v>
      </c>
      <c r="C402" s="14" t="s">
        <v>5</v>
      </c>
      <c r="D402" s="14" t="s">
        <v>7</v>
      </c>
      <c r="E402" s="73" t="s">
        <v>8</v>
      </c>
      <c r="F402" s="73" t="s">
        <v>9</v>
      </c>
      <c r="G402" s="13" t="s">
        <v>0</v>
      </c>
      <c r="H402" s="13" t="s">
        <v>1</v>
      </c>
      <c r="I402" s="15" t="s">
        <v>12</v>
      </c>
      <c r="J402" s="13" t="s">
        <v>11</v>
      </c>
    </row>
    <row r="403" spans="2:10" ht="90" x14ac:dyDescent="0.25">
      <c r="B403" s="58" t="s">
        <v>76</v>
      </c>
      <c r="C403" s="3" t="s">
        <v>196</v>
      </c>
      <c r="D403" s="3" t="s">
        <v>197</v>
      </c>
      <c r="E403" s="8" t="s">
        <v>60</v>
      </c>
      <c r="F403" s="4" t="s">
        <v>19</v>
      </c>
      <c r="G403" s="5">
        <v>2</v>
      </c>
      <c r="H403" s="5">
        <v>5</v>
      </c>
      <c r="I403" s="11" t="s">
        <v>32</v>
      </c>
      <c r="J403" s="12" t="s">
        <v>31</v>
      </c>
    </row>
    <row r="404" spans="2:10" ht="15" customHeight="1" x14ac:dyDescent="0.25">
      <c r="B404" s="181" t="s">
        <v>82</v>
      </c>
      <c r="C404" s="181"/>
      <c r="D404" s="181"/>
      <c r="E404" s="181"/>
      <c r="F404" s="181"/>
      <c r="G404" s="181"/>
      <c r="H404" s="181"/>
      <c r="I404" s="181"/>
      <c r="J404" s="181"/>
    </row>
    <row r="405" spans="2:10" ht="15" customHeight="1" x14ac:dyDescent="0.25">
      <c r="B405" s="57" t="s">
        <v>26</v>
      </c>
      <c r="C405" s="125" t="s">
        <v>275</v>
      </c>
      <c r="D405" s="126"/>
      <c r="E405" s="126"/>
      <c r="F405" s="126"/>
      <c r="G405" s="126"/>
      <c r="H405" s="126"/>
      <c r="I405" s="126"/>
      <c r="J405" s="126"/>
    </row>
    <row r="406" spans="2:10" ht="15" customHeight="1" x14ac:dyDescent="0.25">
      <c r="B406" s="57" t="s">
        <v>27</v>
      </c>
      <c r="C406" s="145" t="s">
        <v>50</v>
      </c>
      <c r="D406" s="146"/>
      <c r="E406" s="146"/>
      <c r="F406" s="146"/>
      <c r="G406" s="146"/>
      <c r="H406" s="146"/>
      <c r="I406" s="146"/>
      <c r="J406" s="146"/>
    </row>
    <row r="407" spans="2:10" x14ac:dyDescent="0.25">
      <c r="B407" s="181" t="s">
        <v>83</v>
      </c>
      <c r="C407" s="183"/>
      <c r="D407" s="183"/>
      <c r="E407" s="183"/>
      <c r="F407" s="183"/>
      <c r="G407" s="183"/>
      <c r="H407" s="183"/>
      <c r="I407" s="183"/>
      <c r="J407" s="183"/>
    </row>
    <row r="408" spans="2:10" x14ac:dyDescent="0.25">
      <c r="B408" s="46" t="s">
        <v>14</v>
      </c>
      <c r="C408" s="179" t="s">
        <v>198</v>
      </c>
      <c r="D408" s="180"/>
      <c r="E408" s="180"/>
      <c r="F408" s="20" t="s">
        <v>20</v>
      </c>
      <c r="G408" s="21"/>
      <c r="H408" s="21"/>
      <c r="I408" s="21"/>
      <c r="J408" s="21"/>
    </row>
    <row r="409" spans="2:10" x14ac:dyDescent="0.25">
      <c r="B409" s="69" t="s">
        <v>21</v>
      </c>
      <c r="C409" s="174" t="s">
        <v>199</v>
      </c>
      <c r="D409" s="175"/>
      <c r="E409" s="175"/>
      <c r="F409" s="30" t="s">
        <v>20</v>
      </c>
      <c r="G409" s="27"/>
      <c r="H409" s="27"/>
      <c r="I409" s="27"/>
      <c r="J409" s="27"/>
    </row>
    <row r="410" spans="2:10" x14ac:dyDescent="0.25">
      <c r="B410" s="69" t="s">
        <v>22</v>
      </c>
      <c r="C410" s="174" t="s">
        <v>200</v>
      </c>
      <c r="D410" s="175"/>
      <c r="E410" s="175"/>
      <c r="F410" s="30" t="s">
        <v>20</v>
      </c>
      <c r="G410" s="27"/>
      <c r="H410" s="27"/>
      <c r="I410" s="27"/>
      <c r="J410" s="27"/>
    </row>
    <row r="411" spans="2:10" x14ac:dyDescent="0.25">
      <c r="B411" s="69" t="s">
        <v>33</v>
      </c>
      <c r="C411" s="177" t="s">
        <v>201</v>
      </c>
      <c r="D411" s="178"/>
      <c r="E411" s="178"/>
      <c r="F411" s="30" t="s">
        <v>20</v>
      </c>
      <c r="G411" s="27"/>
      <c r="H411" s="27"/>
      <c r="I411" s="27"/>
      <c r="J411" s="27"/>
    </row>
    <row r="412" spans="2:10" x14ac:dyDescent="0.25">
      <c r="B412" s="69" t="s">
        <v>35</v>
      </c>
      <c r="C412" s="157" t="s">
        <v>202</v>
      </c>
      <c r="D412" s="158"/>
      <c r="E412" s="158"/>
      <c r="F412" s="30" t="s">
        <v>20</v>
      </c>
      <c r="G412" s="27"/>
      <c r="H412" s="27"/>
      <c r="I412" s="27"/>
      <c r="J412" s="69"/>
    </row>
    <row r="413" spans="2:10" x14ac:dyDescent="0.25">
      <c r="B413" s="69" t="s">
        <v>138</v>
      </c>
      <c r="C413" s="157" t="s">
        <v>202</v>
      </c>
      <c r="D413" s="158"/>
      <c r="E413" s="158"/>
      <c r="F413" s="30" t="s">
        <v>20</v>
      </c>
      <c r="G413" s="27"/>
      <c r="H413" s="27"/>
      <c r="I413" s="27"/>
      <c r="J413" s="69"/>
    </row>
    <row r="414" spans="2:10" x14ac:dyDescent="0.25">
      <c r="B414" s="69" t="s">
        <v>251</v>
      </c>
      <c r="C414" s="195" t="s">
        <v>273</v>
      </c>
      <c r="D414" s="196"/>
      <c r="E414" s="196"/>
      <c r="F414" s="23" t="s">
        <v>20</v>
      </c>
      <c r="G414" s="24"/>
      <c r="H414" s="24"/>
      <c r="I414" s="24"/>
      <c r="J414" s="123"/>
    </row>
    <row r="415" spans="2:10" x14ac:dyDescent="0.25">
      <c r="B415" s="181" t="s">
        <v>84</v>
      </c>
      <c r="C415" s="182"/>
      <c r="D415" s="182"/>
      <c r="E415" s="182"/>
      <c r="F415" s="182"/>
      <c r="G415" s="182"/>
      <c r="H415" s="182"/>
      <c r="I415" s="182"/>
      <c r="J415" s="182"/>
    </row>
    <row r="416" spans="2:10" x14ac:dyDescent="0.25">
      <c r="B416" s="60" t="s">
        <v>15</v>
      </c>
      <c r="C416" s="154" t="s">
        <v>191</v>
      </c>
      <c r="D416" s="150"/>
      <c r="E416" s="206"/>
      <c r="F416" s="127" t="s">
        <v>20</v>
      </c>
      <c r="G416" s="128"/>
      <c r="H416" s="128"/>
      <c r="I416" s="128"/>
      <c r="J416" s="128"/>
    </row>
    <row r="417" spans="2:10" x14ac:dyDescent="0.25">
      <c r="B417" s="57" t="s">
        <v>24</v>
      </c>
      <c r="C417" s="147" t="s">
        <v>181</v>
      </c>
      <c r="D417" s="148"/>
      <c r="E417" s="148"/>
      <c r="F417" s="129" t="s">
        <v>20</v>
      </c>
      <c r="G417" s="130"/>
      <c r="H417" s="130"/>
      <c r="I417" s="130"/>
      <c r="J417" s="130"/>
    </row>
    <row r="418" spans="2:10" x14ac:dyDescent="0.25">
      <c r="B418" s="57" t="s">
        <v>250</v>
      </c>
      <c r="C418" s="143" t="s">
        <v>176</v>
      </c>
      <c r="D418" s="144"/>
      <c r="E418" s="184"/>
      <c r="F418" s="129" t="s">
        <v>20</v>
      </c>
      <c r="G418" s="130"/>
      <c r="H418" s="130"/>
      <c r="I418" s="130"/>
      <c r="J418" s="130"/>
    </row>
    <row r="419" spans="2:10" x14ac:dyDescent="0.25">
      <c r="B419" s="59" t="s">
        <v>253</v>
      </c>
      <c r="C419" s="185" t="s">
        <v>52</v>
      </c>
      <c r="D419" s="186"/>
      <c r="E419" s="187"/>
      <c r="F419" s="131" t="s">
        <v>20</v>
      </c>
      <c r="G419" s="132"/>
      <c r="H419" s="132"/>
      <c r="I419" s="132"/>
      <c r="J419" s="132"/>
    </row>
    <row r="420" spans="2:10" x14ac:dyDescent="0.25">
      <c r="C420" s="19"/>
      <c r="D420" s="19"/>
      <c r="E420" s="19"/>
      <c r="F420" s="19"/>
      <c r="G420" s="19"/>
      <c r="H420" s="19"/>
      <c r="I420" s="19"/>
      <c r="J420" s="19"/>
    </row>
    <row r="421" spans="2:10" x14ac:dyDescent="0.25">
      <c r="B421" s="66" t="s">
        <v>6</v>
      </c>
      <c r="C421" s="14" t="s">
        <v>5</v>
      </c>
      <c r="D421" s="14" t="s">
        <v>7</v>
      </c>
      <c r="E421" s="73" t="s">
        <v>8</v>
      </c>
      <c r="F421" s="73" t="s">
        <v>9</v>
      </c>
      <c r="G421" s="13" t="s">
        <v>0</v>
      </c>
      <c r="H421" s="13" t="s">
        <v>1</v>
      </c>
      <c r="I421" s="15" t="s">
        <v>12</v>
      </c>
      <c r="J421" s="13" t="s">
        <v>11</v>
      </c>
    </row>
    <row r="422" spans="2:10" ht="47.25" customHeight="1" x14ac:dyDescent="0.25">
      <c r="B422" s="58" t="s">
        <v>77</v>
      </c>
      <c r="C422" s="3" t="s">
        <v>214</v>
      </c>
      <c r="D422" s="3" t="s">
        <v>374</v>
      </c>
      <c r="E422" s="8" t="s">
        <v>60</v>
      </c>
      <c r="F422" s="4" t="s">
        <v>19</v>
      </c>
      <c r="G422" s="5">
        <v>2</v>
      </c>
      <c r="H422" s="5">
        <v>5</v>
      </c>
      <c r="I422" s="11" t="s">
        <v>32</v>
      </c>
      <c r="J422" s="12" t="s">
        <v>31</v>
      </c>
    </row>
    <row r="423" spans="2:10" ht="16.5" customHeight="1" x14ac:dyDescent="0.25">
      <c r="B423" s="181" t="s">
        <v>82</v>
      </c>
      <c r="C423" s="183"/>
      <c r="D423" s="183"/>
      <c r="E423" s="183"/>
      <c r="F423" s="183"/>
      <c r="G423" s="183"/>
      <c r="H423" s="183"/>
      <c r="I423" s="183"/>
      <c r="J423" s="183"/>
    </row>
    <row r="424" spans="2:10" ht="15" customHeight="1" x14ac:dyDescent="0.25">
      <c r="B424" s="46" t="s">
        <v>26</v>
      </c>
      <c r="C424" s="125" t="s">
        <v>50</v>
      </c>
      <c r="D424" s="126"/>
      <c r="E424" s="126"/>
      <c r="F424" s="126"/>
      <c r="G424" s="126"/>
      <c r="H424" s="126"/>
      <c r="I424" s="126"/>
      <c r="J424" s="126"/>
    </row>
    <row r="425" spans="2:10" x14ac:dyDescent="0.25">
      <c r="B425" s="46" t="s">
        <v>27</v>
      </c>
      <c r="C425" s="143" t="s">
        <v>373</v>
      </c>
      <c r="D425" s="144"/>
      <c r="E425" s="144"/>
      <c r="F425" s="144"/>
      <c r="G425" s="144"/>
      <c r="H425" s="144"/>
      <c r="I425" s="144"/>
      <c r="J425" s="144"/>
    </row>
    <row r="426" spans="2:10" x14ac:dyDescent="0.25">
      <c r="B426" s="46" t="s">
        <v>30</v>
      </c>
      <c r="C426" s="145" t="s">
        <v>215</v>
      </c>
      <c r="D426" s="146"/>
      <c r="E426" s="146"/>
      <c r="F426" s="146"/>
      <c r="G426" s="146"/>
      <c r="H426" s="146"/>
      <c r="I426" s="146"/>
      <c r="J426" s="146"/>
    </row>
    <row r="427" spans="2:10" x14ac:dyDescent="0.25">
      <c r="B427" s="181" t="s">
        <v>83</v>
      </c>
      <c r="C427" s="182"/>
      <c r="D427" s="182"/>
      <c r="E427" s="182"/>
      <c r="F427" s="182"/>
      <c r="G427" s="182"/>
      <c r="H427" s="182"/>
      <c r="I427" s="182"/>
      <c r="J427" s="182"/>
    </row>
    <row r="428" spans="2:10" x14ac:dyDescent="0.25">
      <c r="B428" s="57" t="s">
        <v>14</v>
      </c>
      <c r="C428" s="147" t="s">
        <v>375</v>
      </c>
      <c r="D428" s="148"/>
      <c r="E428" s="148"/>
      <c r="F428" s="20" t="s">
        <v>20</v>
      </c>
      <c r="G428" s="21"/>
      <c r="H428" s="21"/>
      <c r="I428" s="21"/>
      <c r="J428" s="27"/>
    </row>
    <row r="429" spans="2:10" ht="15" customHeight="1" x14ac:dyDescent="0.25">
      <c r="B429" s="57" t="s">
        <v>21</v>
      </c>
      <c r="C429" s="143" t="s">
        <v>217</v>
      </c>
      <c r="D429" s="144"/>
      <c r="E429" s="184"/>
      <c r="F429" s="30" t="s">
        <v>20</v>
      </c>
      <c r="G429" s="27"/>
      <c r="H429" s="27"/>
      <c r="I429" s="27"/>
    </row>
    <row r="430" spans="2:10" ht="15" customHeight="1" x14ac:dyDescent="0.25">
      <c r="B430" s="46" t="s">
        <v>22</v>
      </c>
      <c r="C430" s="190" t="s">
        <v>273</v>
      </c>
      <c r="D430" s="191"/>
      <c r="E430" s="191"/>
      <c r="F430" s="52" t="s">
        <v>20</v>
      </c>
      <c r="G430" s="24"/>
      <c r="H430" s="24"/>
      <c r="I430" s="24"/>
      <c r="J430" s="81"/>
    </row>
    <row r="431" spans="2:10" ht="15" customHeight="1" x14ac:dyDescent="0.25">
      <c r="B431" s="181" t="s">
        <v>84</v>
      </c>
      <c r="C431" s="181"/>
      <c r="D431" s="181"/>
      <c r="E431" s="181"/>
      <c r="F431" s="181"/>
      <c r="G431" s="181"/>
      <c r="H431" s="181"/>
      <c r="I431" s="181"/>
      <c r="J431" s="181"/>
    </row>
    <row r="432" spans="2:10" ht="15" customHeight="1" x14ac:dyDescent="0.25">
      <c r="B432" s="62" t="s">
        <v>15</v>
      </c>
      <c r="C432" s="223" t="s">
        <v>216</v>
      </c>
      <c r="D432" s="232"/>
      <c r="E432" s="232"/>
      <c r="F432" s="31" t="s">
        <v>20</v>
      </c>
      <c r="G432" s="32"/>
      <c r="H432" s="32"/>
      <c r="I432" s="32"/>
      <c r="J432" s="47"/>
    </row>
    <row r="434" spans="2:10" x14ac:dyDescent="0.25">
      <c r="B434" s="48" t="s">
        <v>6</v>
      </c>
      <c r="C434" s="48" t="s">
        <v>5</v>
      </c>
      <c r="D434" s="48" t="s">
        <v>7</v>
      </c>
      <c r="E434" s="48" t="s">
        <v>8</v>
      </c>
      <c r="F434" s="48" t="s">
        <v>9</v>
      </c>
      <c r="G434" s="48" t="s">
        <v>0</v>
      </c>
      <c r="H434" s="48" t="s">
        <v>1</v>
      </c>
      <c r="I434" s="82" t="s">
        <v>12</v>
      </c>
      <c r="J434" s="48" t="s">
        <v>11</v>
      </c>
    </row>
    <row r="435" spans="2:10" ht="75" x14ac:dyDescent="0.25">
      <c r="B435" s="58" t="s">
        <v>78</v>
      </c>
      <c r="C435" s="3" t="s">
        <v>221</v>
      </c>
      <c r="D435" s="3" t="s">
        <v>219</v>
      </c>
      <c r="E435" s="8" t="s">
        <v>60</v>
      </c>
      <c r="F435" s="4" t="s">
        <v>19</v>
      </c>
      <c r="G435" s="5">
        <v>2</v>
      </c>
      <c r="H435" s="5">
        <v>5</v>
      </c>
      <c r="I435" s="11" t="s">
        <v>32</v>
      </c>
      <c r="J435" s="12" t="s">
        <v>31</v>
      </c>
    </row>
    <row r="436" spans="2:10" x14ac:dyDescent="0.25">
      <c r="B436" s="181" t="s">
        <v>82</v>
      </c>
      <c r="C436" s="183"/>
      <c r="D436" s="183"/>
      <c r="E436" s="183"/>
      <c r="F436" s="183"/>
      <c r="G436" s="183"/>
      <c r="H436" s="183"/>
      <c r="I436" s="183"/>
      <c r="J436" s="183"/>
    </row>
    <row r="437" spans="2:10" ht="15" customHeight="1" x14ac:dyDescent="0.25">
      <c r="B437" s="46" t="s">
        <v>26</v>
      </c>
      <c r="C437" s="125" t="s">
        <v>50</v>
      </c>
      <c r="D437" s="126"/>
      <c r="E437" s="126"/>
      <c r="F437" s="126"/>
      <c r="G437" s="126"/>
      <c r="H437" s="126"/>
      <c r="I437" s="126"/>
      <c r="J437" s="126"/>
    </row>
    <row r="438" spans="2:10" ht="15" customHeight="1" x14ac:dyDescent="0.25">
      <c r="B438" s="46" t="s">
        <v>27</v>
      </c>
      <c r="C438" s="143" t="s">
        <v>220</v>
      </c>
      <c r="D438" s="144"/>
      <c r="E438" s="144"/>
      <c r="F438" s="144"/>
      <c r="G438" s="144"/>
      <c r="H438" s="144"/>
      <c r="I438" s="144"/>
      <c r="J438" s="144"/>
    </row>
    <row r="439" spans="2:10" ht="15" customHeight="1" x14ac:dyDescent="0.25">
      <c r="B439" s="46" t="s">
        <v>30</v>
      </c>
      <c r="C439" s="145" t="s">
        <v>47</v>
      </c>
      <c r="D439" s="146"/>
      <c r="E439" s="146"/>
      <c r="F439" s="146"/>
      <c r="G439" s="146"/>
      <c r="H439" s="146"/>
      <c r="I439" s="146"/>
      <c r="J439" s="146"/>
    </row>
    <row r="440" spans="2:10" x14ac:dyDescent="0.25">
      <c r="B440" s="181" t="s">
        <v>83</v>
      </c>
      <c r="C440" s="182"/>
      <c r="D440" s="182"/>
      <c r="E440" s="182"/>
      <c r="F440" s="182"/>
      <c r="G440" s="182"/>
      <c r="H440" s="182"/>
      <c r="I440" s="182"/>
      <c r="J440" s="182"/>
    </row>
    <row r="441" spans="2:10" ht="29.25" customHeight="1" x14ac:dyDescent="0.25">
      <c r="B441" s="91" t="s">
        <v>14</v>
      </c>
      <c r="C441" s="239" t="s">
        <v>276</v>
      </c>
      <c r="D441" s="240"/>
      <c r="E441" s="240"/>
      <c r="F441" s="127" t="s">
        <v>20</v>
      </c>
      <c r="G441" s="128"/>
      <c r="H441" s="128"/>
      <c r="I441" s="128"/>
      <c r="J441" s="128"/>
    </row>
    <row r="442" spans="2:10" ht="31.5" customHeight="1" x14ac:dyDescent="0.25">
      <c r="B442" s="91" t="s">
        <v>21</v>
      </c>
      <c r="C442" s="174" t="s">
        <v>223</v>
      </c>
      <c r="D442" s="175"/>
      <c r="E442" s="221"/>
      <c r="F442" s="129" t="s">
        <v>20</v>
      </c>
      <c r="G442" s="130"/>
      <c r="H442" s="130"/>
      <c r="I442" s="130"/>
      <c r="J442" s="130"/>
    </row>
    <row r="443" spans="2:10" x14ac:dyDescent="0.25">
      <c r="B443" s="122" t="s">
        <v>22</v>
      </c>
      <c r="C443" s="214" t="s">
        <v>273</v>
      </c>
      <c r="D443" s="215"/>
      <c r="E443" s="215"/>
      <c r="F443" s="131" t="s">
        <v>20</v>
      </c>
      <c r="G443" s="132"/>
      <c r="H443" s="132"/>
      <c r="I443" s="132"/>
      <c r="J443" s="132"/>
    </row>
    <row r="444" spans="2:10" ht="15" customHeight="1" x14ac:dyDescent="0.25">
      <c r="B444" s="183" t="s">
        <v>84</v>
      </c>
      <c r="C444" s="183"/>
      <c r="D444" s="183"/>
      <c r="E444" s="183"/>
      <c r="F444" s="183"/>
      <c r="G444" s="183"/>
      <c r="H444" s="183"/>
      <c r="I444" s="183"/>
      <c r="J444" s="183"/>
    </row>
    <row r="445" spans="2:10" x14ac:dyDescent="0.25">
      <c r="B445" s="60" t="s">
        <v>15</v>
      </c>
      <c r="C445" s="154" t="s">
        <v>191</v>
      </c>
      <c r="D445" s="150"/>
      <c r="E445" s="206"/>
      <c r="F445" s="128" t="s">
        <v>20</v>
      </c>
      <c r="G445" s="128"/>
      <c r="H445" s="128"/>
      <c r="I445" s="128"/>
      <c r="J445" s="128"/>
    </row>
    <row r="446" spans="2:10" x14ac:dyDescent="0.25">
      <c r="B446" s="57" t="s">
        <v>24</v>
      </c>
      <c r="C446" s="147" t="s">
        <v>181</v>
      </c>
      <c r="D446" s="148"/>
      <c r="E446" s="148"/>
      <c r="F446" s="129" t="s">
        <v>20</v>
      </c>
      <c r="G446" s="130"/>
      <c r="H446" s="130"/>
      <c r="I446" s="130"/>
      <c r="J446" s="130"/>
    </row>
    <row r="447" spans="2:10" x14ac:dyDescent="0.25">
      <c r="B447" s="57" t="s">
        <v>250</v>
      </c>
      <c r="C447" s="143" t="s">
        <v>176</v>
      </c>
      <c r="D447" s="144"/>
      <c r="E447" s="184"/>
      <c r="F447" s="129" t="s">
        <v>20</v>
      </c>
      <c r="G447" s="130"/>
      <c r="H447" s="130"/>
      <c r="I447" s="130"/>
      <c r="J447" s="130"/>
    </row>
    <row r="448" spans="2:10" x14ac:dyDescent="0.25">
      <c r="B448" s="59" t="s">
        <v>253</v>
      </c>
      <c r="C448" s="185" t="s">
        <v>52</v>
      </c>
      <c r="D448" s="186"/>
      <c r="E448" s="187"/>
      <c r="F448" s="131" t="s">
        <v>20</v>
      </c>
      <c r="G448" s="132"/>
      <c r="H448" s="132"/>
      <c r="I448" s="132"/>
      <c r="J448" s="132"/>
    </row>
    <row r="450" spans="2:10" x14ac:dyDescent="0.25">
      <c r="B450" s="66" t="s">
        <v>6</v>
      </c>
      <c r="C450" s="14" t="s">
        <v>5</v>
      </c>
      <c r="D450" s="14" t="s">
        <v>7</v>
      </c>
      <c r="E450" s="73" t="s">
        <v>8</v>
      </c>
      <c r="F450" s="73" t="s">
        <v>9</v>
      </c>
      <c r="G450" s="13" t="s">
        <v>0</v>
      </c>
      <c r="H450" s="13" t="s">
        <v>1</v>
      </c>
      <c r="I450" s="15" t="s">
        <v>12</v>
      </c>
      <c r="J450" s="13" t="s">
        <v>11</v>
      </c>
    </row>
    <row r="451" spans="2:10" ht="107.25" customHeight="1" x14ac:dyDescent="0.25">
      <c r="B451" s="58" t="s">
        <v>79</v>
      </c>
      <c r="C451" s="3" t="s">
        <v>224</v>
      </c>
      <c r="D451" s="3" t="s">
        <v>225</v>
      </c>
      <c r="E451" s="8" t="s">
        <v>60</v>
      </c>
      <c r="F451" s="4" t="s">
        <v>19</v>
      </c>
      <c r="G451" s="5">
        <v>2</v>
      </c>
      <c r="H451" s="5">
        <v>5</v>
      </c>
      <c r="I451" s="11" t="s">
        <v>32</v>
      </c>
      <c r="J451" s="12" t="s">
        <v>31</v>
      </c>
    </row>
    <row r="452" spans="2:10" x14ac:dyDescent="0.25">
      <c r="B452" s="181" t="s">
        <v>82</v>
      </c>
      <c r="C452" s="181"/>
      <c r="D452" s="181"/>
      <c r="E452" s="181"/>
      <c r="F452" s="181"/>
      <c r="G452" s="181"/>
      <c r="H452" s="181"/>
      <c r="I452" s="181"/>
      <c r="J452" s="181"/>
    </row>
    <row r="453" spans="2:10" ht="15" customHeight="1" x14ac:dyDescent="0.25">
      <c r="B453" s="46" t="s">
        <v>26</v>
      </c>
      <c r="C453" s="125" t="s">
        <v>215</v>
      </c>
      <c r="D453" s="126"/>
      <c r="E453" s="126"/>
      <c r="F453" s="126"/>
      <c r="G453" s="126"/>
      <c r="H453" s="126"/>
      <c r="I453" s="126"/>
      <c r="J453" s="126"/>
    </row>
    <row r="454" spans="2:10" ht="15" customHeight="1" x14ac:dyDescent="0.25">
      <c r="B454" s="46" t="s">
        <v>27</v>
      </c>
      <c r="C454" s="143" t="s">
        <v>226</v>
      </c>
      <c r="D454" s="144"/>
      <c r="E454" s="144"/>
      <c r="F454" s="144"/>
      <c r="G454" s="144"/>
      <c r="H454" s="144"/>
      <c r="I454" s="144"/>
      <c r="J454" s="144"/>
    </row>
    <row r="455" spans="2:10" x14ac:dyDescent="0.25">
      <c r="B455" s="181" t="s">
        <v>83</v>
      </c>
      <c r="C455" s="181"/>
      <c r="D455" s="181"/>
      <c r="E455" s="181"/>
      <c r="F455" s="181"/>
      <c r="G455" s="181"/>
      <c r="H455" s="181"/>
      <c r="I455" s="181"/>
      <c r="J455" s="181"/>
    </row>
    <row r="456" spans="2:10" ht="31.5" customHeight="1" x14ac:dyDescent="0.25">
      <c r="B456" s="92" t="s">
        <v>14</v>
      </c>
      <c r="C456" s="147" t="s">
        <v>382</v>
      </c>
      <c r="D456" s="148"/>
      <c r="E456" s="148"/>
      <c r="F456" s="127" t="s">
        <v>20</v>
      </c>
      <c r="G456" s="128"/>
      <c r="H456" s="128"/>
      <c r="I456" s="128"/>
      <c r="J456" s="128"/>
    </row>
    <row r="457" spans="2:10" ht="15" customHeight="1" x14ac:dyDescent="0.25">
      <c r="B457" s="57" t="s">
        <v>21</v>
      </c>
      <c r="C457" s="147" t="s">
        <v>383</v>
      </c>
      <c r="D457" s="148"/>
      <c r="E457" s="148"/>
      <c r="F457" s="129" t="s">
        <v>20</v>
      </c>
      <c r="G457" s="130"/>
      <c r="H457" s="130"/>
      <c r="I457" s="130"/>
      <c r="J457" s="130"/>
    </row>
    <row r="458" spans="2:10" x14ac:dyDescent="0.25">
      <c r="B458" s="57" t="s">
        <v>22</v>
      </c>
      <c r="C458" s="147" t="s">
        <v>384</v>
      </c>
      <c r="D458" s="148"/>
      <c r="E458" s="148"/>
      <c r="F458" s="129" t="s">
        <v>20</v>
      </c>
      <c r="G458" s="130"/>
      <c r="H458" s="130"/>
      <c r="I458" s="130"/>
      <c r="J458" s="130"/>
    </row>
    <row r="459" spans="2:10" x14ac:dyDescent="0.25">
      <c r="B459" s="57" t="s">
        <v>33</v>
      </c>
      <c r="C459" s="151" t="s">
        <v>227</v>
      </c>
      <c r="D459" s="152"/>
      <c r="E459" s="153"/>
      <c r="F459" s="129" t="s">
        <v>20</v>
      </c>
      <c r="G459" s="130"/>
      <c r="H459" s="130"/>
      <c r="I459" s="130"/>
      <c r="J459" s="130"/>
    </row>
    <row r="460" spans="2:10" ht="15" customHeight="1" x14ac:dyDescent="0.25">
      <c r="B460" s="57" t="s">
        <v>35</v>
      </c>
      <c r="C460" s="190" t="s">
        <v>273</v>
      </c>
      <c r="D460" s="191"/>
      <c r="E460" s="191"/>
      <c r="F460" s="131" t="s">
        <v>20</v>
      </c>
      <c r="G460" s="132"/>
      <c r="H460" s="132"/>
      <c r="I460" s="132"/>
      <c r="J460" s="132"/>
    </row>
    <row r="461" spans="2:10" x14ac:dyDescent="0.25">
      <c r="B461" s="183" t="s">
        <v>84</v>
      </c>
      <c r="C461" s="183"/>
      <c r="D461" s="183"/>
      <c r="E461" s="183"/>
      <c r="F461" s="183"/>
      <c r="G461" s="183"/>
      <c r="H461" s="183"/>
      <c r="I461" s="183"/>
      <c r="J461" s="183"/>
    </row>
    <row r="462" spans="2:10" ht="15" customHeight="1" x14ac:dyDescent="0.25">
      <c r="B462" s="60" t="s">
        <v>15</v>
      </c>
      <c r="C462" s="154" t="s">
        <v>385</v>
      </c>
      <c r="D462" s="155"/>
      <c r="E462" s="156"/>
      <c r="F462" s="21" t="s">
        <v>20</v>
      </c>
      <c r="G462" s="21"/>
      <c r="H462" s="21"/>
      <c r="I462" s="21"/>
      <c r="J462" s="44"/>
    </row>
    <row r="463" spans="2:10" x14ac:dyDescent="0.25">
      <c r="B463" s="46" t="s">
        <v>24</v>
      </c>
      <c r="C463" s="151" t="s">
        <v>191</v>
      </c>
      <c r="D463" s="152"/>
      <c r="E463" s="153"/>
      <c r="F463" s="27" t="s">
        <v>20</v>
      </c>
      <c r="G463" s="27"/>
      <c r="H463" s="27"/>
      <c r="I463" s="27"/>
      <c r="J463" s="27"/>
    </row>
    <row r="464" spans="2:10" x14ac:dyDescent="0.25">
      <c r="B464" s="46" t="s">
        <v>250</v>
      </c>
      <c r="C464" s="35" t="s">
        <v>222</v>
      </c>
      <c r="D464" s="36"/>
      <c r="E464" s="83"/>
      <c r="F464" s="27" t="s">
        <v>20</v>
      </c>
      <c r="G464" s="36"/>
      <c r="H464" s="36"/>
      <c r="I464" s="36"/>
      <c r="J464" s="36"/>
    </row>
    <row r="465" spans="2:10" x14ac:dyDescent="0.25">
      <c r="B465" s="61" t="s">
        <v>253</v>
      </c>
      <c r="C465" s="38" t="s">
        <v>52</v>
      </c>
      <c r="D465" s="37"/>
      <c r="E465" s="39"/>
      <c r="F465" s="24" t="s">
        <v>20</v>
      </c>
      <c r="G465" s="37"/>
      <c r="H465" s="37"/>
      <c r="I465" s="37"/>
      <c r="J465" s="37"/>
    </row>
    <row r="466" spans="2:10" x14ac:dyDescent="0.25">
      <c r="C466" s="36"/>
      <c r="D466" s="36"/>
      <c r="E466" s="36"/>
      <c r="F466" s="27"/>
      <c r="G466" s="36"/>
      <c r="H466" s="36"/>
      <c r="I466" s="36"/>
      <c r="J466" s="36"/>
    </row>
    <row r="467" spans="2:10" x14ac:dyDescent="0.25">
      <c r="B467" s="66" t="s">
        <v>6</v>
      </c>
      <c r="C467" s="14" t="s">
        <v>5</v>
      </c>
      <c r="D467" s="14" t="s">
        <v>7</v>
      </c>
      <c r="E467" s="73" t="s">
        <v>8</v>
      </c>
      <c r="F467" s="73" t="s">
        <v>9</v>
      </c>
      <c r="G467" s="13" t="s">
        <v>0</v>
      </c>
      <c r="H467" s="13" t="s">
        <v>1</v>
      </c>
      <c r="I467" s="15" t="s">
        <v>12</v>
      </c>
      <c r="J467" s="13" t="s">
        <v>11</v>
      </c>
    </row>
    <row r="468" spans="2:10" ht="45" x14ac:dyDescent="0.25">
      <c r="B468" s="58" t="s">
        <v>213</v>
      </c>
      <c r="C468" s="3" t="s">
        <v>376</v>
      </c>
      <c r="D468" s="3" t="s">
        <v>377</v>
      </c>
      <c r="E468" s="8" t="s">
        <v>60</v>
      </c>
      <c r="F468" s="4" t="s">
        <v>19</v>
      </c>
      <c r="G468" s="5">
        <v>2</v>
      </c>
      <c r="H468" s="5">
        <v>5</v>
      </c>
      <c r="I468" s="11" t="s">
        <v>32</v>
      </c>
      <c r="J468" s="12" t="s">
        <v>31</v>
      </c>
    </row>
    <row r="469" spans="2:10" x14ac:dyDescent="0.25">
      <c r="B469" s="181" t="s">
        <v>82</v>
      </c>
      <c r="C469" s="181"/>
      <c r="D469" s="181"/>
      <c r="E469" s="181"/>
      <c r="F469" s="181"/>
      <c r="G469" s="181"/>
      <c r="H469" s="181"/>
      <c r="I469" s="181"/>
      <c r="J469" s="181"/>
    </row>
    <row r="470" spans="2:10" x14ac:dyDescent="0.25">
      <c r="B470" s="46" t="s">
        <v>26</v>
      </c>
      <c r="C470" s="125" t="s">
        <v>305</v>
      </c>
      <c r="D470" s="126"/>
      <c r="E470" s="126"/>
      <c r="F470" s="126"/>
      <c r="G470" s="126"/>
      <c r="H470" s="126"/>
      <c r="I470" s="126"/>
      <c r="J470" s="126"/>
    </row>
    <row r="471" spans="2:10" x14ac:dyDescent="0.25">
      <c r="B471" s="46" t="s">
        <v>27</v>
      </c>
      <c r="C471" s="143" t="s">
        <v>378</v>
      </c>
      <c r="D471" s="144"/>
      <c r="E471" s="144"/>
      <c r="F471" s="144"/>
      <c r="G471" s="144"/>
      <c r="H471" s="144"/>
      <c r="I471" s="144"/>
      <c r="J471" s="144"/>
    </row>
    <row r="472" spans="2:10" x14ac:dyDescent="0.25">
      <c r="B472" s="181" t="s">
        <v>83</v>
      </c>
      <c r="C472" s="181"/>
      <c r="D472" s="181"/>
      <c r="E472" s="181"/>
      <c r="F472" s="181"/>
      <c r="G472" s="181"/>
      <c r="H472" s="181"/>
      <c r="I472" s="181"/>
      <c r="J472" s="181"/>
    </row>
    <row r="473" spans="2:10" ht="32.25" customHeight="1" x14ac:dyDescent="0.25">
      <c r="B473" s="92" t="s">
        <v>14</v>
      </c>
      <c r="C473" s="138" t="s">
        <v>379</v>
      </c>
      <c r="D473" s="139"/>
      <c r="E473" s="139"/>
      <c r="F473" s="127" t="s">
        <v>20</v>
      </c>
      <c r="G473" s="128"/>
      <c r="H473" s="128"/>
      <c r="I473" s="128"/>
      <c r="J473" s="128"/>
    </row>
    <row r="474" spans="2:10" ht="28.5" customHeight="1" x14ac:dyDescent="0.25">
      <c r="B474" s="92" t="s">
        <v>21</v>
      </c>
      <c r="C474" s="138" t="s">
        <v>380</v>
      </c>
      <c r="D474" s="139"/>
      <c r="E474" s="139"/>
      <c r="F474" s="129" t="s">
        <v>20</v>
      </c>
      <c r="G474" s="130"/>
      <c r="H474" s="130"/>
      <c r="I474" s="130"/>
      <c r="J474" s="130"/>
    </row>
    <row r="475" spans="2:10" x14ac:dyDescent="0.25">
      <c r="B475" s="183" t="s">
        <v>84</v>
      </c>
      <c r="C475" s="183"/>
      <c r="D475" s="183"/>
      <c r="E475" s="183"/>
      <c r="F475" s="183"/>
      <c r="G475" s="183"/>
      <c r="H475" s="183"/>
      <c r="I475" s="183"/>
      <c r="J475" s="183"/>
    </row>
    <row r="476" spans="2:10" x14ac:dyDescent="0.25">
      <c r="B476" s="63" t="s">
        <v>15</v>
      </c>
      <c r="C476" s="154" t="s">
        <v>386</v>
      </c>
      <c r="D476" s="155"/>
      <c r="E476" s="156"/>
      <c r="F476" s="127" t="s">
        <v>20</v>
      </c>
      <c r="G476" s="128"/>
      <c r="H476" s="128"/>
      <c r="I476" s="128"/>
      <c r="J476" s="128"/>
    </row>
    <row r="477" spans="2:10" ht="28.5" customHeight="1" x14ac:dyDescent="0.25">
      <c r="B477" s="90" t="s">
        <v>24</v>
      </c>
      <c r="C477" s="190" t="s">
        <v>381</v>
      </c>
      <c r="D477" s="207"/>
      <c r="E477" s="208"/>
      <c r="F477" s="131" t="s">
        <v>20</v>
      </c>
      <c r="G477" s="132"/>
      <c r="H477" s="132"/>
      <c r="I477" s="132"/>
      <c r="J477" s="132"/>
    </row>
    <row r="478" spans="2:10" x14ac:dyDescent="0.25">
      <c r="C478" s="36"/>
      <c r="D478" s="36"/>
      <c r="E478" s="36"/>
      <c r="F478" s="27"/>
      <c r="G478" s="36"/>
      <c r="H478" s="36"/>
      <c r="I478" s="36"/>
      <c r="J478" s="36"/>
    </row>
    <row r="479" spans="2:10" ht="18" customHeight="1" x14ac:dyDescent="0.25">
      <c r="B479" s="233" t="s">
        <v>4</v>
      </c>
      <c r="C479" s="233"/>
      <c r="D479" s="233"/>
      <c r="E479" s="233"/>
      <c r="F479" s="233"/>
      <c r="G479" s="233"/>
      <c r="H479" s="233"/>
      <c r="I479" s="233"/>
      <c r="J479" s="233"/>
    </row>
    <row r="480" spans="2:10" x14ac:dyDescent="0.25">
      <c r="B480" s="234"/>
      <c r="C480" s="234"/>
      <c r="D480" s="234"/>
      <c r="E480" s="234"/>
      <c r="F480" s="234"/>
      <c r="G480" s="234"/>
      <c r="H480" s="234"/>
      <c r="I480" s="234"/>
      <c r="J480" s="234"/>
    </row>
    <row r="481" spans="2:10" ht="6" customHeight="1" x14ac:dyDescent="0.25"/>
    <row r="482" spans="2:10" x14ac:dyDescent="0.25">
      <c r="B482" s="67" t="s">
        <v>6</v>
      </c>
      <c r="C482" s="17" t="s">
        <v>5</v>
      </c>
      <c r="D482" s="17" t="s">
        <v>7</v>
      </c>
      <c r="E482" s="74" t="s">
        <v>8</v>
      </c>
      <c r="F482" s="74" t="s">
        <v>9</v>
      </c>
      <c r="G482" s="16" t="s">
        <v>0</v>
      </c>
      <c r="H482" s="16" t="s">
        <v>1</v>
      </c>
      <c r="I482" s="18" t="s">
        <v>12</v>
      </c>
      <c r="J482" s="16" t="s">
        <v>11</v>
      </c>
    </row>
    <row r="483" spans="2:10" ht="78" customHeight="1" x14ac:dyDescent="0.25">
      <c r="B483" s="58" t="s">
        <v>218</v>
      </c>
      <c r="C483" s="3" t="s">
        <v>297</v>
      </c>
      <c r="D483" s="3" t="s">
        <v>241</v>
      </c>
      <c r="E483" s="4" t="s">
        <v>261</v>
      </c>
      <c r="F483" s="4" t="s">
        <v>19</v>
      </c>
      <c r="G483" s="5">
        <v>1</v>
      </c>
      <c r="H483" s="5">
        <v>5</v>
      </c>
      <c r="I483" s="11" t="s">
        <v>32</v>
      </c>
      <c r="J483" s="12" t="s">
        <v>31</v>
      </c>
    </row>
    <row r="484" spans="2:10" x14ac:dyDescent="0.25">
      <c r="B484" s="176" t="s">
        <v>82</v>
      </c>
      <c r="C484" s="241"/>
      <c r="D484" s="241"/>
      <c r="E484" s="241"/>
      <c r="F484" s="241"/>
      <c r="G484" s="241"/>
      <c r="H484" s="241"/>
      <c r="I484" s="241"/>
      <c r="J484" s="241"/>
    </row>
    <row r="485" spans="2:10" ht="15" customHeight="1" x14ac:dyDescent="0.25">
      <c r="B485" s="46" t="s">
        <v>26</v>
      </c>
      <c r="C485" s="125" t="s">
        <v>280</v>
      </c>
      <c r="D485" s="126"/>
      <c r="E485" s="126"/>
      <c r="F485" s="126"/>
      <c r="G485" s="126"/>
      <c r="H485" s="126"/>
      <c r="I485" s="126"/>
      <c r="J485" s="126"/>
    </row>
    <row r="486" spans="2:10" x14ac:dyDescent="0.25">
      <c r="B486" s="46" t="s">
        <v>27</v>
      </c>
      <c r="C486" s="145" t="s">
        <v>206</v>
      </c>
      <c r="D486" s="146"/>
      <c r="E486" s="146"/>
      <c r="F486" s="146"/>
      <c r="G486" s="146"/>
      <c r="H486" s="146"/>
      <c r="I486" s="146"/>
      <c r="J486" s="146"/>
    </row>
    <row r="487" spans="2:10" x14ac:dyDescent="0.25">
      <c r="B487" s="216" t="s">
        <v>83</v>
      </c>
      <c r="C487" s="217"/>
      <c r="D487" s="217"/>
      <c r="E487" s="217"/>
      <c r="F487" s="217"/>
      <c r="G487" s="217"/>
      <c r="H487" s="217"/>
      <c r="I487" s="217"/>
      <c r="J487" s="217"/>
    </row>
    <row r="488" spans="2:10" ht="48" customHeight="1" x14ac:dyDescent="0.25">
      <c r="B488" s="69" t="s">
        <v>14</v>
      </c>
      <c r="C488" s="179" t="s">
        <v>244</v>
      </c>
      <c r="D488" s="180"/>
      <c r="E488" s="198"/>
      <c r="F488" s="127" t="s">
        <v>20</v>
      </c>
      <c r="G488" s="128"/>
      <c r="H488" s="128"/>
      <c r="I488" s="128"/>
      <c r="J488" s="128"/>
    </row>
    <row r="489" spans="2:10" ht="59.25" customHeight="1" x14ac:dyDescent="0.25">
      <c r="B489" s="69" t="s">
        <v>21</v>
      </c>
      <c r="C489" s="157" t="s">
        <v>499</v>
      </c>
      <c r="D489" s="235"/>
      <c r="E489" s="236"/>
      <c r="F489" s="129" t="s">
        <v>20</v>
      </c>
      <c r="G489" s="130"/>
      <c r="H489" s="130"/>
      <c r="I489" s="130"/>
      <c r="J489" s="130"/>
    </row>
    <row r="490" spans="2:10" ht="46.5" customHeight="1" x14ac:dyDescent="0.25">
      <c r="B490" s="69" t="s">
        <v>22</v>
      </c>
      <c r="C490" s="157" t="s">
        <v>245</v>
      </c>
      <c r="D490" s="235"/>
      <c r="E490" s="236"/>
      <c r="F490" s="129" t="s">
        <v>20</v>
      </c>
      <c r="G490" s="130"/>
      <c r="H490" s="130"/>
      <c r="I490" s="130"/>
      <c r="J490" s="130"/>
    </row>
    <row r="491" spans="2:10" x14ac:dyDescent="0.25">
      <c r="B491" s="69" t="s">
        <v>33</v>
      </c>
      <c r="C491" s="157" t="s">
        <v>278</v>
      </c>
      <c r="D491" s="158"/>
      <c r="E491" s="159"/>
      <c r="F491" s="129" t="s">
        <v>20</v>
      </c>
      <c r="G491" s="130"/>
      <c r="H491" s="130"/>
      <c r="I491" s="130"/>
      <c r="J491" s="130"/>
    </row>
    <row r="492" spans="2:10" x14ac:dyDescent="0.25">
      <c r="B492" s="69" t="s">
        <v>35</v>
      </c>
      <c r="C492" s="195" t="s">
        <v>404</v>
      </c>
      <c r="D492" s="196"/>
      <c r="E492" s="197"/>
      <c r="F492" s="131" t="s">
        <v>20</v>
      </c>
      <c r="G492" s="132"/>
      <c r="H492" s="132"/>
      <c r="I492" s="132"/>
      <c r="J492" s="132"/>
    </row>
    <row r="493" spans="2:10" ht="15" customHeight="1" x14ac:dyDescent="0.25">
      <c r="B493" s="241" t="s">
        <v>84</v>
      </c>
      <c r="C493" s="242"/>
      <c r="D493" s="242"/>
      <c r="E493" s="242"/>
      <c r="F493" s="242"/>
      <c r="G493" s="242"/>
      <c r="H493" s="242"/>
      <c r="I493" s="242"/>
      <c r="J493" s="242"/>
    </row>
    <row r="494" spans="2:10" x14ac:dyDescent="0.25">
      <c r="B494" s="117" t="s">
        <v>15</v>
      </c>
      <c r="C494" s="179" t="s">
        <v>246</v>
      </c>
      <c r="D494" s="237"/>
      <c r="E494" s="238"/>
      <c r="F494" s="127" t="s">
        <v>20</v>
      </c>
      <c r="G494" s="128"/>
      <c r="H494" s="128"/>
      <c r="I494" s="128"/>
      <c r="J494" s="128"/>
    </row>
    <row r="495" spans="2:10" x14ac:dyDescent="0.25">
      <c r="B495" s="69" t="s">
        <v>24</v>
      </c>
      <c r="C495" s="157" t="s">
        <v>395</v>
      </c>
      <c r="D495" s="158"/>
      <c r="E495" s="159"/>
      <c r="F495" s="129" t="s">
        <v>20</v>
      </c>
      <c r="G495" s="130"/>
      <c r="H495" s="130"/>
      <c r="I495" s="130"/>
      <c r="J495" s="130"/>
    </row>
    <row r="496" spans="2:10" ht="31.5" customHeight="1" x14ac:dyDescent="0.25">
      <c r="B496" s="69" t="s">
        <v>250</v>
      </c>
      <c r="C496" s="157" t="s">
        <v>484</v>
      </c>
      <c r="D496" s="158"/>
      <c r="E496" s="159"/>
      <c r="F496" s="129" t="s">
        <v>20</v>
      </c>
      <c r="G496" s="130"/>
      <c r="H496" s="130"/>
      <c r="I496" s="130"/>
      <c r="J496" s="130"/>
    </row>
    <row r="497" spans="2:10" x14ac:dyDescent="0.25">
      <c r="B497" s="69" t="s">
        <v>253</v>
      </c>
      <c r="C497" s="157" t="s">
        <v>387</v>
      </c>
      <c r="D497" s="158"/>
      <c r="E497" s="159"/>
      <c r="F497" s="129" t="s">
        <v>20</v>
      </c>
      <c r="G497" s="130"/>
      <c r="H497" s="130"/>
      <c r="I497" s="130"/>
      <c r="J497" s="130"/>
    </row>
    <row r="498" spans="2:10" x14ac:dyDescent="0.25">
      <c r="B498" s="69" t="s">
        <v>277</v>
      </c>
      <c r="C498" s="157" t="s">
        <v>388</v>
      </c>
      <c r="D498" s="158"/>
      <c r="E498" s="159"/>
      <c r="F498" s="129" t="s">
        <v>20</v>
      </c>
      <c r="G498" s="130"/>
      <c r="H498" s="130"/>
      <c r="I498" s="130"/>
      <c r="J498" s="130"/>
    </row>
    <row r="499" spans="2:10" x14ac:dyDescent="0.25">
      <c r="B499" s="69" t="s">
        <v>281</v>
      </c>
      <c r="C499" s="89" t="s">
        <v>389</v>
      </c>
      <c r="D499" s="54"/>
      <c r="E499" s="76"/>
      <c r="F499" s="129" t="s">
        <v>20</v>
      </c>
      <c r="G499" s="130"/>
      <c r="H499" s="130"/>
      <c r="I499" s="130"/>
      <c r="J499" s="130"/>
    </row>
    <row r="500" spans="2:10" x14ac:dyDescent="0.25">
      <c r="B500" s="118" t="s">
        <v>369</v>
      </c>
      <c r="C500" s="120" t="s">
        <v>372</v>
      </c>
      <c r="D500" s="121"/>
      <c r="E500" s="77"/>
      <c r="F500" s="131" t="s">
        <v>20</v>
      </c>
      <c r="G500" s="132"/>
      <c r="H500" s="132"/>
      <c r="I500" s="132"/>
      <c r="J500" s="132"/>
    </row>
    <row r="501" spans="2:10" x14ac:dyDescent="0.25">
      <c r="B501" s="61"/>
      <c r="C501" s="26"/>
      <c r="D501" s="26"/>
      <c r="E501" s="26"/>
      <c r="F501" s="24"/>
      <c r="G501" s="24"/>
      <c r="H501" s="24"/>
      <c r="I501" s="68"/>
      <c r="J501" s="34"/>
    </row>
    <row r="502" spans="2:10" x14ac:dyDescent="0.25">
      <c r="B502" s="84" t="s">
        <v>6</v>
      </c>
      <c r="C502" s="85" t="s">
        <v>5</v>
      </c>
      <c r="D502" s="85" t="s">
        <v>7</v>
      </c>
      <c r="E502" s="86" t="s">
        <v>8</v>
      </c>
      <c r="F502" s="86" t="s">
        <v>9</v>
      </c>
      <c r="G502" s="87" t="s">
        <v>0</v>
      </c>
      <c r="H502" s="87" t="s">
        <v>1</v>
      </c>
      <c r="I502" s="88" t="s">
        <v>12</v>
      </c>
      <c r="J502" s="87" t="s">
        <v>11</v>
      </c>
    </row>
    <row r="503" spans="2:10" ht="123" customHeight="1" x14ac:dyDescent="0.25">
      <c r="B503" s="58" t="s">
        <v>228</v>
      </c>
      <c r="C503" s="3" t="s">
        <v>392</v>
      </c>
      <c r="D503" s="3" t="s">
        <v>149</v>
      </c>
      <c r="E503" s="4" t="s">
        <v>261</v>
      </c>
      <c r="F503" s="4" t="s">
        <v>19</v>
      </c>
      <c r="G503" s="5">
        <v>1</v>
      </c>
      <c r="H503" s="5">
        <v>3</v>
      </c>
      <c r="I503" s="11" t="s">
        <v>32</v>
      </c>
      <c r="J503" s="12" t="s">
        <v>31</v>
      </c>
    </row>
    <row r="504" spans="2:10" x14ac:dyDescent="0.25">
      <c r="B504" s="176" t="s">
        <v>82</v>
      </c>
      <c r="C504" s="176"/>
      <c r="D504" s="176"/>
      <c r="E504" s="176"/>
      <c r="F504" s="176"/>
      <c r="G504" s="176"/>
      <c r="H504" s="176"/>
      <c r="I504" s="176"/>
      <c r="J504" s="176"/>
    </row>
    <row r="505" spans="2:10" x14ac:dyDescent="0.25">
      <c r="B505" s="57" t="s">
        <v>26</v>
      </c>
      <c r="C505" s="125" t="s">
        <v>150</v>
      </c>
      <c r="D505" s="126"/>
      <c r="E505" s="126"/>
      <c r="F505" s="126"/>
      <c r="G505" s="126"/>
      <c r="H505" s="126"/>
      <c r="I505" s="126"/>
      <c r="J505" s="126"/>
    </row>
    <row r="506" spans="2:10" x14ac:dyDescent="0.25">
      <c r="B506" s="57" t="s">
        <v>27</v>
      </c>
      <c r="C506" s="145" t="s">
        <v>151</v>
      </c>
      <c r="D506" s="146"/>
      <c r="E506" s="146"/>
      <c r="F506" s="146"/>
      <c r="G506" s="146"/>
      <c r="H506" s="146"/>
      <c r="I506" s="146"/>
      <c r="J506" s="146"/>
    </row>
    <row r="507" spans="2:10" x14ac:dyDescent="0.25">
      <c r="B507" s="176" t="s">
        <v>83</v>
      </c>
      <c r="C507" s="176"/>
      <c r="D507" s="176"/>
      <c r="E507" s="176"/>
      <c r="F507" s="241"/>
      <c r="G507" s="241"/>
      <c r="H507" s="241"/>
      <c r="I507" s="241"/>
      <c r="J507" s="241"/>
    </row>
    <row r="508" spans="2:10" ht="32.25" customHeight="1" x14ac:dyDescent="0.25">
      <c r="B508" s="92" t="s">
        <v>14</v>
      </c>
      <c r="C508" s="147" t="s">
        <v>152</v>
      </c>
      <c r="D508" s="148"/>
      <c r="E508" s="149"/>
      <c r="F508" s="133" t="s">
        <v>20</v>
      </c>
      <c r="G508" s="134"/>
      <c r="H508" s="134"/>
      <c r="I508" s="134"/>
      <c r="J508" s="134"/>
    </row>
    <row r="509" spans="2:10" x14ac:dyDescent="0.25">
      <c r="B509" s="241" t="s">
        <v>84</v>
      </c>
      <c r="C509" s="241"/>
      <c r="D509" s="241"/>
      <c r="E509" s="241"/>
      <c r="F509" s="242"/>
      <c r="G509" s="242"/>
      <c r="H509" s="242"/>
      <c r="I509" s="242"/>
      <c r="J509" s="242"/>
    </row>
    <row r="510" spans="2:10" x14ac:dyDescent="0.25">
      <c r="B510" s="63" t="s">
        <v>15</v>
      </c>
      <c r="C510" s="150" t="s">
        <v>390</v>
      </c>
      <c r="D510" s="150"/>
      <c r="E510" s="150"/>
      <c r="F510" s="127" t="s">
        <v>20</v>
      </c>
      <c r="G510" s="128"/>
      <c r="H510" s="128"/>
      <c r="I510" s="128"/>
      <c r="J510" s="128"/>
    </row>
    <row r="511" spans="2:10" ht="30.75" customHeight="1" x14ac:dyDescent="0.25">
      <c r="B511" s="118" t="s">
        <v>24</v>
      </c>
      <c r="C511" s="191" t="s">
        <v>391</v>
      </c>
      <c r="D511" s="191"/>
      <c r="E511" s="191"/>
      <c r="F511" s="131" t="s">
        <v>20</v>
      </c>
      <c r="G511" s="132"/>
      <c r="H511" s="132"/>
      <c r="I511" s="132"/>
      <c r="J511" s="132"/>
    </row>
    <row r="512" spans="2:10" x14ac:dyDescent="0.25">
      <c r="J512"/>
    </row>
    <row r="513" spans="2:10" x14ac:dyDescent="0.25">
      <c r="B513" s="67" t="s">
        <v>6</v>
      </c>
      <c r="C513" s="17" t="s">
        <v>5</v>
      </c>
      <c r="D513" s="17" t="s">
        <v>7</v>
      </c>
      <c r="E513" s="74" t="s">
        <v>8</v>
      </c>
      <c r="F513" s="74" t="s">
        <v>9</v>
      </c>
      <c r="G513" s="16" t="s">
        <v>0</v>
      </c>
      <c r="H513" s="16" t="s">
        <v>1</v>
      </c>
      <c r="I513" s="18" t="s">
        <v>12</v>
      </c>
      <c r="J513" s="16" t="s">
        <v>11</v>
      </c>
    </row>
    <row r="514" spans="2:10" ht="45" x14ac:dyDescent="0.25">
      <c r="B514" s="58" t="s">
        <v>229</v>
      </c>
      <c r="C514" s="3" t="s">
        <v>87</v>
      </c>
      <c r="D514" s="3" t="s">
        <v>88</v>
      </c>
      <c r="E514" s="4" t="s">
        <v>261</v>
      </c>
      <c r="F514" s="4" t="s">
        <v>19</v>
      </c>
      <c r="G514" s="5">
        <v>1</v>
      </c>
      <c r="H514" s="5">
        <v>4</v>
      </c>
      <c r="I514" s="11" t="s">
        <v>32</v>
      </c>
      <c r="J514" s="12" t="s">
        <v>31</v>
      </c>
    </row>
    <row r="515" spans="2:10" x14ac:dyDescent="0.25">
      <c r="B515" s="176" t="s">
        <v>82</v>
      </c>
      <c r="C515" s="176"/>
      <c r="D515" s="176"/>
      <c r="E515" s="176"/>
      <c r="F515" s="176"/>
      <c r="G515" s="176"/>
      <c r="H515" s="176"/>
      <c r="I515" s="176"/>
      <c r="J515" s="176"/>
    </row>
    <row r="516" spans="2:10" ht="15" customHeight="1" x14ac:dyDescent="0.25">
      <c r="B516" s="46" t="s">
        <v>26</v>
      </c>
      <c r="C516" s="125" t="s">
        <v>89</v>
      </c>
      <c r="D516" s="126"/>
      <c r="E516" s="126"/>
      <c r="F516" s="126"/>
      <c r="G516" s="126"/>
      <c r="H516" s="126"/>
      <c r="I516" s="126"/>
      <c r="J516" s="126"/>
    </row>
    <row r="517" spans="2:10" ht="15" customHeight="1" x14ac:dyDescent="0.25">
      <c r="B517" s="46" t="s">
        <v>27</v>
      </c>
      <c r="C517" s="145" t="s">
        <v>393</v>
      </c>
      <c r="D517" s="146"/>
      <c r="E517" s="146"/>
      <c r="F517" s="146"/>
      <c r="G517" s="146"/>
      <c r="H517" s="146"/>
      <c r="I517" s="146"/>
      <c r="J517" s="146"/>
    </row>
    <row r="518" spans="2:10" x14ac:dyDescent="0.25">
      <c r="B518" s="176" t="s">
        <v>83</v>
      </c>
      <c r="C518" s="176"/>
      <c r="D518" s="176"/>
      <c r="E518" s="176"/>
      <c r="F518" s="176"/>
      <c r="G518" s="176"/>
      <c r="H518" s="176"/>
      <c r="I518" s="176"/>
      <c r="J518" s="176"/>
    </row>
    <row r="519" spans="2:10" ht="61.5" customHeight="1" x14ac:dyDescent="0.25">
      <c r="B519" s="92" t="s">
        <v>14</v>
      </c>
      <c r="C519" s="138" t="s">
        <v>394</v>
      </c>
      <c r="D519" s="139"/>
      <c r="E519" s="139"/>
      <c r="F519" s="133" t="s">
        <v>20</v>
      </c>
      <c r="G519" s="134"/>
      <c r="H519" s="134"/>
      <c r="I519" s="134"/>
      <c r="J519" s="134"/>
    </row>
    <row r="520" spans="2:10" x14ac:dyDescent="0.25">
      <c r="B520" s="176" t="s">
        <v>84</v>
      </c>
      <c r="C520" s="176"/>
      <c r="D520" s="176"/>
      <c r="E520" s="176"/>
      <c r="F520" s="176"/>
      <c r="G520" s="176"/>
      <c r="H520" s="176"/>
      <c r="I520" s="176"/>
      <c r="J520" s="176"/>
    </row>
    <row r="521" spans="2:10" x14ac:dyDescent="0.25">
      <c r="B521" s="98" t="s">
        <v>15</v>
      </c>
      <c r="C521" s="227" t="s">
        <v>114</v>
      </c>
      <c r="D521" s="227"/>
      <c r="E521" s="227"/>
      <c r="F521" s="31" t="s">
        <v>20</v>
      </c>
      <c r="G521" s="32"/>
      <c r="H521" s="32"/>
      <c r="I521" s="32"/>
      <c r="J521" s="47"/>
    </row>
    <row r="523" spans="2:10" x14ac:dyDescent="0.25">
      <c r="B523" s="67" t="s">
        <v>6</v>
      </c>
      <c r="C523" s="17" t="s">
        <v>5</v>
      </c>
      <c r="D523" s="17" t="s">
        <v>7</v>
      </c>
      <c r="E523" s="74" t="s">
        <v>8</v>
      </c>
      <c r="F523" s="74" t="s">
        <v>9</v>
      </c>
      <c r="G523" s="16" t="s">
        <v>0</v>
      </c>
      <c r="H523" s="16" t="s">
        <v>1</v>
      </c>
      <c r="I523" s="18" t="s">
        <v>12</v>
      </c>
      <c r="J523" s="16" t="s">
        <v>11</v>
      </c>
    </row>
    <row r="524" spans="2:10" ht="92.25" customHeight="1" x14ac:dyDescent="0.25">
      <c r="B524" s="58" t="s">
        <v>230</v>
      </c>
      <c r="C524" s="3" t="s">
        <v>265</v>
      </c>
      <c r="D524" s="3" t="s">
        <v>85</v>
      </c>
      <c r="E524" s="4" t="s">
        <v>261</v>
      </c>
      <c r="F524" s="4" t="s">
        <v>19</v>
      </c>
      <c r="G524" s="5">
        <v>2</v>
      </c>
      <c r="H524" s="5">
        <v>5</v>
      </c>
      <c r="I524" s="11" t="s">
        <v>32</v>
      </c>
      <c r="J524" s="12" t="s">
        <v>31</v>
      </c>
    </row>
    <row r="525" spans="2:10" x14ac:dyDescent="0.25">
      <c r="B525" s="176" t="s">
        <v>82</v>
      </c>
      <c r="C525" s="176"/>
      <c r="D525" s="176"/>
      <c r="E525" s="176"/>
      <c r="F525" s="176"/>
      <c r="G525" s="176"/>
      <c r="H525" s="176"/>
      <c r="I525" s="176"/>
      <c r="J525" s="176"/>
    </row>
    <row r="526" spans="2:10" ht="15" customHeight="1" x14ac:dyDescent="0.25">
      <c r="B526" s="57" t="s">
        <v>26</v>
      </c>
      <c r="C526" s="143" t="s">
        <v>59</v>
      </c>
      <c r="D526" s="144"/>
      <c r="E526" s="144"/>
      <c r="F526" s="144"/>
      <c r="G526" s="144"/>
      <c r="H526" s="144"/>
      <c r="I526" s="144"/>
      <c r="J526" s="144"/>
    </row>
    <row r="527" spans="2:10" x14ac:dyDescent="0.25">
      <c r="B527" s="57" t="s">
        <v>27</v>
      </c>
      <c r="C527" s="143" t="s">
        <v>263</v>
      </c>
      <c r="D527" s="144"/>
      <c r="E527" s="144"/>
      <c r="F527" s="144"/>
      <c r="G527" s="144"/>
      <c r="H527" s="144"/>
      <c r="I527" s="144"/>
      <c r="J527" s="144"/>
    </row>
    <row r="528" spans="2:10" ht="15" customHeight="1" x14ac:dyDescent="0.25">
      <c r="B528" s="57" t="s">
        <v>30</v>
      </c>
      <c r="C528" s="143" t="s">
        <v>50</v>
      </c>
      <c r="D528" s="144"/>
      <c r="E528" s="144"/>
      <c r="F528" s="144"/>
      <c r="G528" s="144"/>
      <c r="H528" s="144"/>
      <c r="I528" s="144"/>
      <c r="J528" s="144"/>
    </row>
    <row r="529" spans="2:10" x14ac:dyDescent="0.25">
      <c r="B529" s="57" t="s">
        <v>36</v>
      </c>
      <c r="C529" s="143" t="s">
        <v>51</v>
      </c>
      <c r="D529" s="144"/>
      <c r="E529" s="144"/>
      <c r="F529" s="144"/>
      <c r="G529" s="144"/>
      <c r="H529" s="144"/>
      <c r="I529" s="144"/>
      <c r="J529" s="144"/>
    </row>
    <row r="530" spans="2:10" x14ac:dyDescent="0.25">
      <c r="B530" s="57" t="s">
        <v>37</v>
      </c>
      <c r="C530" s="143" t="s">
        <v>264</v>
      </c>
      <c r="D530" s="144"/>
      <c r="E530" s="144"/>
      <c r="F530" s="144"/>
      <c r="G530" s="144"/>
      <c r="H530" s="144"/>
      <c r="I530" s="144"/>
      <c r="J530" s="144"/>
    </row>
    <row r="531" spans="2:10" ht="18.75" customHeight="1" x14ac:dyDescent="0.25">
      <c r="B531" s="57" t="s">
        <v>55</v>
      </c>
      <c r="C531" s="145" t="s">
        <v>47</v>
      </c>
      <c r="D531" s="146"/>
      <c r="E531" s="146"/>
      <c r="F531" s="146"/>
      <c r="G531" s="146"/>
      <c r="H531" s="146"/>
      <c r="I531" s="146"/>
      <c r="J531" s="146"/>
    </row>
    <row r="532" spans="2:10" x14ac:dyDescent="0.25">
      <c r="B532" s="216" t="s">
        <v>83</v>
      </c>
      <c r="C532" s="216"/>
      <c r="D532" s="216"/>
      <c r="E532" s="216"/>
      <c r="F532" s="216"/>
      <c r="G532" s="216"/>
      <c r="H532" s="216"/>
      <c r="I532" s="216"/>
      <c r="J532" s="216"/>
    </row>
    <row r="533" spans="2:10" x14ac:dyDescent="0.25">
      <c r="B533" s="92" t="s">
        <v>14</v>
      </c>
      <c r="C533" s="147" t="s">
        <v>110</v>
      </c>
      <c r="D533" s="148"/>
      <c r="E533" s="148"/>
      <c r="F533" s="127" t="s">
        <v>20</v>
      </c>
      <c r="G533" s="128"/>
      <c r="H533" s="128"/>
      <c r="I533" s="128"/>
      <c r="J533" s="128"/>
    </row>
    <row r="534" spans="2:10" ht="33" customHeight="1" x14ac:dyDescent="0.25">
      <c r="B534" s="92" t="s">
        <v>21</v>
      </c>
      <c r="C534" s="245" t="s">
        <v>111</v>
      </c>
      <c r="D534" s="246"/>
      <c r="E534" s="247"/>
      <c r="F534" s="248" t="s">
        <v>20</v>
      </c>
      <c r="G534" s="249"/>
      <c r="H534" s="249"/>
      <c r="I534" s="249"/>
      <c r="J534" s="249"/>
    </row>
    <row r="535" spans="2:10" x14ac:dyDescent="0.25">
      <c r="B535" s="92" t="s">
        <v>22</v>
      </c>
      <c r="C535" s="190" t="s">
        <v>278</v>
      </c>
      <c r="D535" s="191"/>
      <c r="E535" s="191"/>
      <c r="F535" s="250" t="s">
        <v>20</v>
      </c>
      <c r="G535" s="251"/>
      <c r="H535" s="251"/>
      <c r="I535" s="251"/>
      <c r="J535" s="251"/>
    </row>
    <row r="536" spans="2:10" x14ac:dyDescent="0.25">
      <c r="B536" s="241" t="s">
        <v>84</v>
      </c>
      <c r="C536" s="241"/>
      <c r="D536" s="241"/>
      <c r="E536" s="241"/>
      <c r="F536" s="241"/>
      <c r="G536" s="241"/>
      <c r="H536" s="241"/>
      <c r="I536" s="241"/>
      <c r="J536" s="241"/>
    </row>
    <row r="537" spans="2:10" x14ac:dyDescent="0.25">
      <c r="B537" s="117" t="s">
        <v>15</v>
      </c>
      <c r="C537" s="154" t="s">
        <v>397</v>
      </c>
      <c r="D537" s="150"/>
      <c r="E537" s="206"/>
      <c r="F537" s="127" t="s">
        <v>20</v>
      </c>
      <c r="G537" s="128"/>
      <c r="H537" s="128"/>
      <c r="I537" s="128"/>
      <c r="J537" s="128"/>
    </row>
    <row r="538" spans="2:10" x14ac:dyDescent="0.25">
      <c r="B538" s="69" t="s">
        <v>24</v>
      </c>
      <c r="C538" s="143" t="s">
        <v>398</v>
      </c>
      <c r="D538" s="144"/>
      <c r="E538" s="184"/>
      <c r="F538" s="129" t="s">
        <v>20</v>
      </c>
      <c r="G538" s="130"/>
      <c r="H538" s="130"/>
      <c r="I538" s="130"/>
      <c r="J538" s="130"/>
    </row>
    <row r="539" spans="2:10" x14ac:dyDescent="0.25">
      <c r="B539" s="69" t="s">
        <v>250</v>
      </c>
      <c r="C539" s="143" t="s">
        <v>389</v>
      </c>
      <c r="D539" s="144"/>
      <c r="E539" s="184"/>
      <c r="F539" s="129" t="s">
        <v>20</v>
      </c>
      <c r="G539" s="130"/>
      <c r="H539" s="130"/>
      <c r="I539" s="130"/>
      <c r="J539" s="130"/>
    </row>
    <row r="540" spans="2:10" x14ac:dyDescent="0.25">
      <c r="B540" s="69" t="s">
        <v>253</v>
      </c>
      <c r="C540" s="143" t="s">
        <v>400</v>
      </c>
      <c r="D540" s="144"/>
      <c r="E540" s="184"/>
      <c r="F540" s="129" t="s">
        <v>20</v>
      </c>
      <c r="G540" s="130"/>
      <c r="H540" s="130"/>
      <c r="I540" s="130"/>
      <c r="J540" s="130"/>
    </row>
    <row r="541" spans="2:10" x14ac:dyDescent="0.25">
      <c r="B541" s="69" t="s">
        <v>277</v>
      </c>
      <c r="C541" s="151" t="s">
        <v>399</v>
      </c>
      <c r="D541" s="152"/>
      <c r="E541" s="153"/>
      <c r="F541" s="129" t="s">
        <v>20</v>
      </c>
      <c r="G541" s="130"/>
      <c r="H541" s="130"/>
      <c r="I541" s="130"/>
      <c r="J541" s="130"/>
    </row>
    <row r="542" spans="2:10" x14ac:dyDescent="0.25">
      <c r="B542" s="69" t="s">
        <v>281</v>
      </c>
      <c r="C542" s="151" t="s">
        <v>112</v>
      </c>
      <c r="D542" s="152"/>
      <c r="E542" s="153"/>
      <c r="F542" s="129" t="s">
        <v>20</v>
      </c>
      <c r="G542" s="130"/>
      <c r="H542" s="130"/>
      <c r="I542" s="130"/>
      <c r="J542" s="130"/>
    </row>
    <row r="543" spans="2:10" ht="28.5" customHeight="1" x14ac:dyDescent="0.25">
      <c r="B543" s="69" t="s">
        <v>369</v>
      </c>
      <c r="C543" s="143" t="s">
        <v>113</v>
      </c>
      <c r="D543" s="144"/>
      <c r="E543" s="184"/>
      <c r="F543" s="129" t="s">
        <v>20</v>
      </c>
      <c r="G543" s="130"/>
      <c r="H543" s="130"/>
      <c r="I543" s="130"/>
      <c r="J543" s="130"/>
    </row>
    <row r="544" spans="2:10" x14ac:dyDescent="0.25">
      <c r="B544" s="118" t="s">
        <v>396</v>
      </c>
      <c r="C544" s="145" t="s">
        <v>52</v>
      </c>
      <c r="D544" s="146"/>
      <c r="E544" s="252"/>
      <c r="F544" s="131" t="s">
        <v>20</v>
      </c>
      <c r="G544" s="132"/>
      <c r="H544" s="132"/>
      <c r="I544" s="132"/>
      <c r="J544" s="132"/>
    </row>
    <row r="546" spans="2:10" x14ac:dyDescent="0.25">
      <c r="B546" s="67" t="s">
        <v>6</v>
      </c>
      <c r="C546" s="17" t="s">
        <v>5</v>
      </c>
      <c r="D546" s="17" t="s">
        <v>7</v>
      </c>
      <c r="E546" s="74" t="s">
        <v>8</v>
      </c>
      <c r="F546" s="74" t="s">
        <v>9</v>
      </c>
      <c r="G546" s="16" t="s">
        <v>0</v>
      </c>
      <c r="H546" s="16" t="s">
        <v>1</v>
      </c>
      <c r="I546" s="18" t="s">
        <v>12</v>
      </c>
      <c r="J546" s="16" t="s">
        <v>11</v>
      </c>
    </row>
    <row r="547" spans="2:10" ht="60.75" customHeight="1" x14ac:dyDescent="0.25">
      <c r="B547" s="58" t="s">
        <v>231</v>
      </c>
      <c r="C547" s="3" t="s">
        <v>269</v>
      </c>
      <c r="D547" s="3" t="s">
        <v>279</v>
      </c>
      <c r="E547" s="4" t="s">
        <v>261</v>
      </c>
      <c r="F547" s="4" t="s">
        <v>19</v>
      </c>
      <c r="G547" s="5">
        <v>1</v>
      </c>
      <c r="H547" s="5">
        <v>2</v>
      </c>
      <c r="I547" s="11" t="s">
        <v>32</v>
      </c>
      <c r="J547" s="12" t="s">
        <v>31</v>
      </c>
    </row>
    <row r="548" spans="2:10" x14ac:dyDescent="0.25">
      <c r="B548" s="176" t="s">
        <v>82</v>
      </c>
      <c r="C548" s="176"/>
      <c r="D548" s="176"/>
      <c r="E548" s="176"/>
      <c r="F548" s="176"/>
      <c r="G548" s="176"/>
      <c r="H548" s="176"/>
      <c r="I548" s="176"/>
      <c r="J548" s="176"/>
    </row>
    <row r="549" spans="2:10" ht="15" customHeight="1" x14ac:dyDescent="0.25">
      <c r="B549" s="57" t="s">
        <v>26</v>
      </c>
      <c r="C549" s="125" t="s">
        <v>90</v>
      </c>
      <c r="D549" s="126"/>
      <c r="E549" s="126"/>
      <c r="F549" s="126"/>
      <c r="G549" s="126"/>
      <c r="H549" s="126"/>
      <c r="I549" s="126"/>
      <c r="J549" s="126"/>
    </row>
    <row r="550" spans="2:10" ht="15" customHeight="1" x14ac:dyDescent="0.25">
      <c r="B550" s="57" t="s">
        <v>27</v>
      </c>
      <c r="C550" s="143" t="s">
        <v>94</v>
      </c>
      <c r="D550" s="144"/>
      <c r="E550" s="144"/>
      <c r="F550" s="144"/>
      <c r="G550" s="144"/>
      <c r="H550" s="144"/>
      <c r="I550" s="144"/>
      <c r="J550" s="144"/>
    </row>
    <row r="551" spans="2:10" x14ac:dyDescent="0.25">
      <c r="B551" s="57" t="s">
        <v>30</v>
      </c>
      <c r="C551" s="145" t="s">
        <v>95</v>
      </c>
      <c r="D551" s="146"/>
      <c r="E551" s="146"/>
      <c r="F551" s="146"/>
      <c r="G551" s="146"/>
      <c r="H551" s="146"/>
      <c r="I551" s="146"/>
      <c r="J551" s="146"/>
    </row>
    <row r="552" spans="2:10" x14ac:dyDescent="0.25">
      <c r="B552" s="176" t="s">
        <v>83</v>
      </c>
      <c r="C552" s="241"/>
      <c r="D552" s="241"/>
      <c r="E552" s="241"/>
      <c r="F552" s="241"/>
      <c r="G552" s="241"/>
      <c r="H552" s="241"/>
      <c r="I552" s="241"/>
      <c r="J552" s="241"/>
    </row>
    <row r="553" spans="2:10" ht="32.25" customHeight="1" x14ac:dyDescent="0.25">
      <c r="B553" s="122" t="s">
        <v>14</v>
      </c>
      <c r="C553" s="179" t="s">
        <v>120</v>
      </c>
      <c r="D553" s="180"/>
      <c r="E553" s="198"/>
      <c r="F553" s="127" t="s">
        <v>20</v>
      </c>
      <c r="G553" s="128"/>
      <c r="H553" s="128"/>
      <c r="I553" s="128"/>
      <c r="J553" s="128"/>
    </row>
    <row r="554" spans="2:10" x14ac:dyDescent="0.25">
      <c r="B554" s="122" t="s">
        <v>21</v>
      </c>
      <c r="C554" s="174" t="s">
        <v>115</v>
      </c>
      <c r="D554" s="175"/>
      <c r="E554" s="221"/>
      <c r="F554" s="129" t="s">
        <v>20</v>
      </c>
      <c r="G554" s="130"/>
      <c r="H554" s="130"/>
      <c r="I554" s="130"/>
      <c r="J554" s="130"/>
    </row>
    <row r="555" spans="2:10" x14ac:dyDescent="0.25">
      <c r="B555" s="122" t="s">
        <v>22</v>
      </c>
      <c r="C555" s="214" t="s">
        <v>278</v>
      </c>
      <c r="D555" s="215"/>
      <c r="E555" s="244"/>
      <c r="F555" s="131" t="s">
        <v>20</v>
      </c>
      <c r="G555" s="132"/>
      <c r="H555" s="132"/>
      <c r="I555" s="132"/>
      <c r="J555" s="132"/>
    </row>
    <row r="556" spans="2:10" x14ac:dyDescent="0.25">
      <c r="B556" s="176" t="s">
        <v>84</v>
      </c>
      <c r="C556" s="243"/>
      <c r="D556" s="243"/>
      <c r="E556" s="243"/>
      <c r="F556" s="243"/>
      <c r="G556" s="243"/>
      <c r="H556" s="243"/>
      <c r="I556" s="243"/>
      <c r="J556" s="243"/>
    </row>
    <row r="557" spans="2:10" x14ac:dyDescent="0.25">
      <c r="B557" s="62" t="s">
        <v>15</v>
      </c>
      <c r="C557" s="223" t="s">
        <v>116</v>
      </c>
      <c r="D557" s="223"/>
      <c r="E557" s="223"/>
      <c r="F557" s="133" t="s">
        <v>20</v>
      </c>
      <c r="G557" s="134"/>
      <c r="H557" s="134"/>
      <c r="I557" s="134"/>
      <c r="J557" s="134"/>
    </row>
    <row r="559" spans="2:10" x14ac:dyDescent="0.25">
      <c r="B559" s="67" t="s">
        <v>6</v>
      </c>
      <c r="C559" s="17" t="s">
        <v>5</v>
      </c>
      <c r="D559" s="17" t="s">
        <v>7</v>
      </c>
      <c r="E559" s="74" t="s">
        <v>8</v>
      </c>
      <c r="F559" s="74" t="s">
        <v>9</v>
      </c>
      <c r="G559" s="16" t="s">
        <v>0</v>
      </c>
      <c r="H559" s="16" t="s">
        <v>1</v>
      </c>
      <c r="I559" s="18" t="s">
        <v>12</v>
      </c>
      <c r="J559" s="16" t="s">
        <v>11</v>
      </c>
    </row>
    <row r="560" spans="2:10" ht="46.5" customHeight="1" x14ac:dyDescent="0.25">
      <c r="B560" s="58" t="s">
        <v>232</v>
      </c>
      <c r="C560" s="3" t="s">
        <v>401</v>
      </c>
      <c r="D560" s="3" t="s">
        <v>283</v>
      </c>
      <c r="E560" s="4" t="s">
        <v>261</v>
      </c>
      <c r="F560" s="4" t="s">
        <v>19</v>
      </c>
      <c r="G560" s="5">
        <v>1</v>
      </c>
      <c r="H560" s="5">
        <v>2</v>
      </c>
      <c r="I560" s="11" t="s">
        <v>32</v>
      </c>
      <c r="J560" s="12" t="s">
        <v>31</v>
      </c>
    </row>
    <row r="561" spans="2:10" x14ac:dyDescent="0.25">
      <c r="B561" s="176" t="s">
        <v>82</v>
      </c>
      <c r="C561" s="176"/>
      <c r="D561" s="176"/>
      <c r="E561" s="176"/>
      <c r="F561" s="176"/>
      <c r="G561" s="176"/>
      <c r="H561" s="176"/>
      <c r="I561" s="176"/>
      <c r="J561" s="176"/>
    </row>
    <row r="562" spans="2:10" ht="15" customHeight="1" x14ac:dyDescent="0.25">
      <c r="B562" s="46" t="s">
        <v>26</v>
      </c>
      <c r="C562" s="125" t="s">
        <v>402</v>
      </c>
      <c r="D562" s="126"/>
      <c r="E562" s="126"/>
      <c r="F562" s="126"/>
      <c r="G562" s="126"/>
      <c r="H562" s="126"/>
      <c r="I562" s="126"/>
      <c r="J562" s="126"/>
    </row>
    <row r="563" spans="2:10" ht="15" customHeight="1" x14ac:dyDescent="0.25">
      <c r="B563" s="46" t="s">
        <v>27</v>
      </c>
      <c r="C563" s="143" t="s">
        <v>403</v>
      </c>
      <c r="D563" s="144"/>
      <c r="E563" s="144"/>
      <c r="F563" s="144"/>
      <c r="G563" s="144"/>
      <c r="H563" s="144"/>
      <c r="I563" s="144"/>
      <c r="J563" s="144"/>
    </row>
    <row r="564" spans="2:10" x14ac:dyDescent="0.25">
      <c r="B564" s="176" t="s">
        <v>83</v>
      </c>
      <c r="C564" s="176"/>
      <c r="D564" s="176"/>
      <c r="E564" s="176"/>
      <c r="F564" s="176"/>
      <c r="G564" s="176"/>
      <c r="H564" s="176"/>
      <c r="I564" s="176"/>
      <c r="J564" s="176"/>
    </row>
    <row r="565" spans="2:10" ht="29.25" customHeight="1" x14ac:dyDescent="0.25">
      <c r="B565" s="92" t="s">
        <v>14</v>
      </c>
      <c r="C565" s="138" t="s">
        <v>282</v>
      </c>
      <c r="D565" s="139"/>
      <c r="E565" s="139"/>
      <c r="F565" s="127" t="s">
        <v>20</v>
      </c>
      <c r="G565" s="128"/>
      <c r="H565" s="128"/>
      <c r="I565" s="128"/>
      <c r="J565" s="128"/>
    </row>
    <row r="566" spans="2:10" x14ac:dyDescent="0.25">
      <c r="B566" s="92" t="s">
        <v>21</v>
      </c>
      <c r="C566" s="214" t="s">
        <v>404</v>
      </c>
      <c r="D566" s="215"/>
      <c r="E566" s="244"/>
      <c r="F566" s="131" t="s">
        <v>20</v>
      </c>
      <c r="G566" s="132"/>
      <c r="H566" s="132"/>
      <c r="I566" s="132"/>
      <c r="J566" s="132"/>
    </row>
    <row r="567" spans="2:10" x14ac:dyDescent="0.25">
      <c r="B567" s="241" t="s">
        <v>84</v>
      </c>
      <c r="C567" s="241"/>
      <c r="D567" s="241"/>
      <c r="E567" s="241"/>
      <c r="F567" s="241"/>
      <c r="G567" s="241"/>
      <c r="H567" s="241"/>
      <c r="I567" s="241"/>
      <c r="J567" s="241"/>
    </row>
    <row r="568" spans="2:10" x14ac:dyDescent="0.25">
      <c r="B568" s="63" t="s">
        <v>15</v>
      </c>
      <c r="C568" s="150" t="s">
        <v>405</v>
      </c>
      <c r="D568" s="150"/>
      <c r="E568" s="150"/>
      <c r="F568" s="127" t="s">
        <v>284</v>
      </c>
      <c r="G568" s="128"/>
      <c r="H568" s="128"/>
      <c r="I568" s="128"/>
      <c r="J568" s="128"/>
    </row>
    <row r="569" spans="2:10" x14ac:dyDescent="0.25">
      <c r="B569" s="59" t="s">
        <v>24</v>
      </c>
      <c r="C569" s="191" t="s">
        <v>406</v>
      </c>
      <c r="D569" s="191"/>
      <c r="E569" s="191"/>
      <c r="F569" s="131" t="s">
        <v>284</v>
      </c>
      <c r="G569" s="132"/>
      <c r="H569" s="132"/>
      <c r="I569" s="132"/>
      <c r="J569" s="132"/>
    </row>
    <row r="571" spans="2:10" x14ac:dyDescent="0.25">
      <c r="B571" s="67" t="s">
        <v>6</v>
      </c>
      <c r="C571" s="17" t="s">
        <v>5</v>
      </c>
      <c r="D571" s="17" t="s">
        <v>7</v>
      </c>
      <c r="E571" s="74" t="s">
        <v>8</v>
      </c>
      <c r="F571" s="74" t="s">
        <v>9</v>
      </c>
      <c r="G571" s="16" t="s">
        <v>0</v>
      </c>
      <c r="H571" s="16" t="s">
        <v>1</v>
      </c>
      <c r="I571" s="18" t="s">
        <v>12</v>
      </c>
      <c r="J571" s="16" t="s">
        <v>11</v>
      </c>
    </row>
    <row r="572" spans="2:10" ht="45" x14ac:dyDescent="0.25">
      <c r="B572" s="58" t="s">
        <v>233</v>
      </c>
      <c r="C572" s="3" t="s">
        <v>409</v>
      </c>
      <c r="D572" s="3" t="s">
        <v>410</v>
      </c>
      <c r="E572" s="4" t="s">
        <v>261</v>
      </c>
      <c r="F572" s="4" t="s">
        <v>19</v>
      </c>
      <c r="G572" s="5">
        <v>3</v>
      </c>
      <c r="H572" s="5">
        <v>5</v>
      </c>
      <c r="I572" s="11" t="s">
        <v>32</v>
      </c>
      <c r="J572" s="12" t="s">
        <v>31</v>
      </c>
    </row>
    <row r="573" spans="2:10" x14ac:dyDescent="0.25">
      <c r="B573" s="176" t="s">
        <v>82</v>
      </c>
      <c r="C573" s="176"/>
      <c r="D573" s="176"/>
      <c r="E573" s="176"/>
      <c r="F573" s="176"/>
      <c r="G573" s="176"/>
      <c r="H573" s="176"/>
      <c r="I573" s="176"/>
      <c r="J573" s="176"/>
    </row>
    <row r="574" spans="2:10" x14ac:dyDescent="0.25">
      <c r="B574" s="46" t="s">
        <v>26</v>
      </c>
      <c r="C574" s="125" t="s">
        <v>411</v>
      </c>
      <c r="D574" s="126"/>
      <c r="E574" s="126"/>
      <c r="F574" s="126"/>
      <c r="G574" s="126"/>
      <c r="H574" s="126"/>
      <c r="I574" s="126"/>
      <c r="J574" s="126"/>
    </row>
    <row r="575" spans="2:10" x14ac:dyDescent="0.25">
      <c r="B575" s="46" t="s">
        <v>27</v>
      </c>
      <c r="C575" s="143" t="s">
        <v>412</v>
      </c>
      <c r="D575" s="144"/>
      <c r="E575" s="144"/>
      <c r="F575" s="144"/>
      <c r="G575" s="144"/>
      <c r="H575" s="144"/>
      <c r="I575" s="144"/>
      <c r="J575" s="144"/>
    </row>
    <row r="576" spans="2:10" x14ac:dyDescent="0.25">
      <c r="B576" s="216" t="s">
        <v>83</v>
      </c>
      <c r="C576" s="253"/>
      <c r="D576" s="253"/>
      <c r="E576" s="253"/>
      <c r="F576" s="253"/>
      <c r="G576" s="253"/>
      <c r="H576" s="253"/>
      <c r="I576" s="253"/>
      <c r="J576" s="253"/>
    </row>
    <row r="577" spans="2:10" x14ac:dyDescent="0.25">
      <c r="B577" s="46" t="s">
        <v>14</v>
      </c>
      <c r="C577" s="254" t="s">
        <v>407</v>
      </c>
      <c r="D577" s="255"/>
      <c r="E577" s="255"/>
      <c r="F577" s="127" t="s">
        <v>20</v>
      </c>
      <c r="G577" s="128"/>
      <c r="H577" s="128"/>
      <c r="I577" s="128"/>
      <c r="J577" s="128"/>
    </row>
    <row r="578" spans="2:10" ht="29.25" customHeight="1" x14ac:dyDescent="0.25">
      <c r="B578" s="69" t="s">
        <v>21</v>
      </c>
      <c r="C578" s="157" t="s">
        <v>285</v>
      </c>
      <c r="D578" s="158"/>
      <c r="E578" s="158"/>
      <c r="F578" s="129" t="s">
        <v>284</v>
      </c>
      <c r="G578" s="130"/>
      <c r="H578" s="130"/>
      <c r="I578" s="130"/>
      <c r="J578" s="130"/>
    </row>
    <row r="579" spans="2:10" x14ac:dyDescent="0.25">
      <c r="B579" s="46" t="s">
        <v>22</v>
      </c>
      <c r="C579" s="260" t="s">
        <v>408</v>
      </c>
      <c r="D579" s="261"/>
      <c r="E579" s="261"/>
      <c r="F579" s="131" t="s">
        <v>284</v>
      </c>
      <c r="G579" s="132"/>
      <c r="H579" s="132"/>
      <c r="I579" s="132"/>
      <c r="J579" s="132"/>
    </row>
    <row r="580" spans="2:10" x14ac:dyDescent="0.25">
      <c r="B580" s="241" t="s">
        <v>84</v>
      </c>
      <c r="C580" s="242"/>
      <c r="D580" s="242"/>
      <c r="E580" s="242"/>
      <c r="F580" s="242"/>
      <c r="G580" s="242"/>
      <c r="H580" s="242"/>
      <c r="I580" s="242"/>
      <c r="J580" s="242"/>
    </row>
    <row r="581" spans="2:10" x14ac:dyDescent="0.25">
      <c r="B581" s="60" t="s">
        <v>15</v>
      </c>
      <c r="C581" s="154" t="s">
        <v>47</v>
      </c>
      <c r="D581" s="150"/>
      <c r="E581" s="206"/>
      <c r="F581" s="259" t="s">
        <v>284</v>
      </c>
      <c r="G581" s="259"/>
      <c r="H581" s="259"/>
      <c r="I581" s="259"/>
      <c r="J581" s="259"/>
    </row>
    <row r="582" spans="2:10" x14ac:dyDescent="0.25">
      <c r="B582" s="61" t="s">
        <v>24</v>
      </c>
      <c r="C582" s="190" t="s">
        <v>52</v>
      </c>
      <c r="D582" s="191"/>
      <c r="E582" s="192"/>
      <c r="F582" s="251" t="s">
        <v>284</v>
      </c>
      <c r="G582" s="251"/>
      <c r="H582" s="251"/>
      <c r="I582" s="251"/>
      <c r="J582" s="251"/>
    </row>
    <row r="584" spans="2:10" x14ac:dyDescent="0.25">
      <c r="B584" s="67" t="s">
        <v>6</v>
      </c>
      <c r="C584" s="17" t="s">
        <v>5</v>
      </c>
      <c r="D584" s="17" t="s">
        <v>7</v>
      </c>
      <c r="E584" s="74" t="s">
        <v>8</v>
      </c>
      <c r="F584" s="74" t="s">
        <v>9</v>
      </c>
      <c r="G584" s="16" t="s">
        <v>0</v>
      </c>
      <c r="H584" s="16" t="s">
        <v>1</v>
      </c>
      <c r="I584" s="18" t="s">
        <v>12</v>
      </c>
      <c r="J584" s="16" t="s">
        <v>11</v>
      </c>
    </row>
    <row r="585" spans="2:10" ht="45" x14ac:dyDescent="0.25">
      <c r="B585" s="58" t="s">
        <v>234</v>
      </c>
      <c r="C585" s="3" t="s">
        <v>413</v>
      </c>
      <c r="D585" s="3" t="s">
        <v>414</v>
      </c>
      <c r="E585" s="4" t="s">
        <v>261</v>
      </c>
      <c r="F585" s="4" t="s">
        <v>19</v>
      </c>
      <c r="G585" s="5">
        <v>3</v>
      </c>
      <c r="H585" s="5">
        <v>5</v>
      </c>
      <c r="I585" s="11" t="s">
        <v>32</v>
      </c>
      <c r="J585" s="12" t="s">
        <v>31</v>
      </c>
    </row>
    <row r="586" spans="2:10" x14ac:dyDescent="0.25">
      <c r="B586" s="176" t="s">
        <v>82</v>
      </c>
      <c r="C586" s="176"/>
      <c r="D586" s="176"/>
      <c r="E586" s="176"/>
      <c r="F586" s="176"/>
      <c r="G586" s="176"/>
      <c r="H586" s="176"/>
      <c r="I586" s="176"/>
      <c r="J586" s="176"/>
    </row>
    <row r="587" spans="2:10" x14ac:dyDescent="0.25">
      <c r="B587" s="46" t="s">
        <v>26</v>
      </c>
      <c r="C587" s="125" t="s">
        <v>402</v>
      </c>
      <c r="D587" s="126"/>
      <c r="E587" s="126"/>
      <c r="F587" s="126"/>
      <c r="G587" s="126"/>
      <c r="H587" s="126"/>
      <c r="I587" s="126"/>
      <c r="J587" s="126"/>
    </row>
    <row r="588" spans="2:10" x14ac:dyDescent="0.25">
      <c r="B588" s="253" t="s">
        <v>83</v>
      </c>
      <c r="C588" s="253"/>
      <c r="D588" s="253"/>
      <c r="E588" s="253"/>
      <c r="F588" s="253"/>
      <c r="G588" s="253"/>
      <c r="H588" s="253"/>
      <c r="I588" s="253"/>
      <c r="J588" s="253"/>
    </row>
    <row r="589" spans="2:10" x14ac:dyDescent="0.25">
      <c r="B589" s="117" t="s">
        <v>14</v>
      </c>
      <c r="C589" s="140" t="s">
        <v>416</v>
      </c>
      <c r="D589" s="265"/>
      <c r="E589" s="265"/>
      <c r="F589" s="127" t="s">
        <v>20</v>
      </c>
      <c r="G589" s="128"/>
      <c r="H589" s="128"/>
      <c r="I589" s="128"/>
      <c r="J589" s="128"/>
    </row>
    <row r="590" spans="2:10" ht="32.25" customHeight="1" x14ac:dyDescent="0.25">
      <c r="B590" s="69" t="s">
        <v>21</v>
      </c>
      <c r="C590" s="157" t="s">
        <v>417</v>
      </c>
      <c r="D590" s="158"/>
      <c r="E590" s="158"/>
      <c r="F590" s="129" t="s">
        <v>20</v>
      </c>
      <c r="G590" s="130"/>
      <c r="H590" s="130"/>
      <c r="I590" s="130"/>
      <c r="J590" s="130"/>
    </row>
    <row r="591" spans="2:10" x14ac:dyDescent="0.25">
      <c r="B591" s="90" t="s">
        <v>22</v>
      </c>
      <c r="C591" s="214" t="s">
        <v>418</v>
      </c>
      <c r="D591" s="215"/>
      <c r="E591" s="215"/>
      <c r="F591" s="131" t="s">
        <v>20</v>
      </c>
      <c r="G591" s="132"/>
      <c r="H591" s="132"/>
      <c r="I591" s="132"/>
      <c r="J591" s="132"/>
    </row>
    <row r="592" spans="2:10" x14ac:dyDescent="0.25">
      <c r="B592" s="241" t="s">
        <v>84</v>
      </c>
      <c r="C592" s="241"/>
      <c r="D592" s="241"/>
      <c r="E592" s="241"/>
      <c r="F592" s="241"/>
      <c r="G592" s="241"/>
      <c r="H592" s="241"/>
      <c r="I592" s="241"/>
      <c r="J592" s="241"/>
    </row>
    <row r="593" spans="2:10" x14ac:dyDescent="0.25">
      <c r="B593" s="60" t="s">
        <v>15</v>
      </c>
      <c r="C593" s="154" t="s">
        <v>415</v>
      </c>
      <c r="D593" s="150"/>
      <c r="E593" s="150"/>
      <c r="F593" s="264" t="s">
        <v>20</v>
      </c>
      <c r="G593" s="259"/>
      <c r="H593" s="259"/>
      <c r="I593" s="259"/>
      <c r="J593" s="259"/>
    </row>
    <row r="594" spans="2:10" x14ac:dyDescent="0.25">
      <c r="B594" s="46" t="s">
        <v>24</v>
      </c>
      <c r="C594" s="151" t="s">
        <v>419</v>
      </c>
      <c r="D594" s="152"/>
      <c r="E594" s="152"/>
      <c r="F594" s="248" t="s">
        <v>20</v>
      </c>
      <c r="G594" s="249"/>
      <c r="H594" s="249"/>
      <c r="I594" s="249"/>
      <c r="J594" s="249"/>
    </row>
    <row r="595" spans="2:10" x14ac:dyDescent="0.25">
      <c r="B595" s="61" t="s">
        <v>250</v>
      </c>
      <c r="C595" s="190" t="s">
        <v>420</v>
      </c>
      <c r="D595" s="191"/>
      <c r="E595" s="191"/>
      <c r="F595" s="250" t="s">
        <v>20</v>
      </c>
      <c r="G595" s="251"/>
      <c r="H595" s="251"/>
      <c r="I595" s="251"/>
      <c r="J595" s="251"/>
    </row>
    <row r="597" spans="2:10" x14ac:dyDescent="0.25">
      <c r="B597" s="67" t="s">
        <v>6</v>
      </c>
      <c r="C597" s="17" t="s">
        <v>5</v>
      </c>
      <c r="D597" s="17" t="s">
        <v>7</v>
      </c>
      <c r="E597" s="74" t="s">
        <v>8</v>
      </c>
      <c r="F597" s="74" t="s">
        <v>9</v>
      </c>
      <c r="G597" s="16" t="s">
        <v>0</v>
      </c>
      <c r="H597" s="16" t="s">
        <v>1</v>
      </c>
      <c r="I597" s="18" t="s">
        <v>12</v>
      </c>
      <c r="J597" s="16" t="s">
        <v>11</v>
      </c>
    </row>
    <row r="598" spans="2:10" ht="47.25" customHeight="1" x14ac:dyDescent="0.25">
      <c r="B598" s="58" t="s">
        <v>235</v>
      </c>
      <c r="C598" s="3" t="s">
        <v>421</v>
      </c>
      <c r="D598" s="3" t="s">
        <v>286</v>
      </c>
      <c r="E598" s="4" t="s">
        <v>261</v>
      </c>
      <c r="F598" s="4" t="s">
        <v>19</v>
      </c>
      <c r="G598" s="5">
        <v>1</v>
      </c>
      <c r="H598" s="5">
        <v>5</v>
      </c>
      <c r="I598" s="11" t="s">
        <v>32</v>
      </c>
      <c r="J598" s="12" t="s">
        <v>31</v>
      </c>
    </row>
    <row r="599" spans="2:10" x14ac:dyDescent="0.25">
      <c r="B599" s="176" t="s">
        <v>82</v>
      </c>
      <c r="C599" s="176"/>
      <c r="D599" s="176"/>
      <c r="E599" s="176"/>
      <c r="F599" s="176"/>
      <c r="G599" s="176"/>
      <c r="H599" s="176"/>
      <c r="I599" s="176"/>
      <c r="J599" s="176"/>
    </row>
    <row r="600" spans="2:10" x14ac:dyDescent="0.25">
      <c r="B600" s="46" t="s">
        <v>26</v>
      </c>
      <c r="C600" s="125" t="s">
        <v>402</v>
      </c>
      <c r="D600" s="126"/>
      <c r="E600" s="126"/>
      <c r="F600" s="126"/>
      <c r="G600" s="126"/>
      <c r="H600" s="126"/>
      <c r="I600" s="126"/>
      <c r="J600" s="126"/>
    </row>
    <row r="601" spans="2:10" x14ac:dyDescent="0.25">
      <c r="B601" s="216" t="s">
        <v>83</v>
      </c>
      <c r="C601" s="216"/>
      <c r="D601" s="216"/>
      <c r="E601" s="216"/>
      <c r="F601" s="216"/>
      <c r="G601" s="216"/>
      <c r="H601" s="216"/>
      <c r="I601" s="216"/>
      <c r="J601" s="216"/>
    </row>
    <row r="602" spans="2:10" ht="33" customHeight="1" x14ac:dyDescent="0.25">
      <c r="B602" s="92" t="s">
        <v>14</v>
      </c>
      <c r="C602" s="147" t="s">
        <v>422</v>
      </c>
      <c r="D602" s="148"/>
      <c r="E602" s="148"/>
      <c r="F602" s="20" t="s">
        <v>20</v>
      </c>
      <c r="G602" s="21"/>
      <c r="H602" s="21"/>
      <c r="I602" s="21"/>
      <c r="J602" s="21"/>
    </row>
    <row r="603" spans="2:10" x14ac:dyDescent="0.25">
      <c r="B603" s="176" t="s">
        <v>84</v>
      </c>
      <c r="C603" s="176"/>
      <c r="D603" s="176"/>
      <c r="E603" s="176"/>
      <c r="F603" s="176"/>
      <c r="G603" s="176"/>
      <c r="H603" s="176"/>
      <c r="I603" s="176"/>
      <c r="J603" s="176"/>
    </row>
    <row r="604" spans="2:10" x14ac:dyDescent="0.25">
      <c r="B604" s="63" t="s">
        <v>15</v>
      </c>
      <c r="C604" s="199" t="s">
        <v>423</v>
      </c>
      <c r="D604" s="199"/>
      <c r="E604" s="199"/>
      <c r="F604" s="264" t="s">
        <v>20</v>
      </c>
      <c r="G604" s="259"/>
      <c r="H604" s="259"/>
      <c r="I604" s="259"/>
      <c r="J604" s="259"/>
    </row>
    <row r="605" spans="2:10" x14ac:dyDescent="0.25">
      <c r="B605" s="57" t="s">
        <v>24</v>
      </c>
      <c r="C605" s="147" t="s">
        <v>424</v>
      </c>
      <c r="D605" s="147"/>
      <c r="E605" s="147"/>
      <c r="F605" s="248" t="s">
        <v>20</v>
      </c>
      <c r="G605" s="249"/>
      <c r="H605" s="249"/>
      <c r="I605" s="249"/>
      <c r="J605" s="249"/>
    </row>
    <row r="606" spans="2:10" x14ac:dyDescent="0.25">
      <c r="B606" s="59" t="s">
        <v>250</v>
      </c>
      <c r="C606" s="209" t="s">
        <v>425</v>
      </c>
      <c r="D606" s="209"/>
      <c r="E606" s="209"/>
      <c r="F606" s="250" t="s">
        <v>20</v>
      </c>
      <c r="G606" s="251"/>
      <c r="H606" s="251"/>
      <c r="I606" s="251"/>
      <c r="J606" s="251"/>
    </row>
    <row r="608" spans="2:10" x14ac:dyDescent="0.25">
      <c r="B608" s="67" t="s">
        <v>6</v>
      </c>
      <c r="C608" s="17" t="s">
        <v>5</v>
      </c>
      <c r="D608" s="17" t="s">
        <v>7</v>
      </c>
      <c r="E608" s="74" t="s">
        <v>8</v>
      </c>
      <c r="F608" s="74" t="s">
        <v>9</v>
      </c>
      <c r="G608" s="16" t="s">
        <v>0</v>
      </c>
      <c r="H608" s="16" t="s">
        <v>1</v>
      </c>
      <c r="I608" s="18" t="s">
        <v>12</v>
      </c>
      <c r="J608" s="16" t="s">
        <v>11</v>
      </c>
    </row>
    <row r="609" spans="2:10" ht="45" x14ac:dyDescent="0.25">
      <c r="B609" s="58" t="s">
        <v>236</v>
      </c>
      <c r="C609" s="3" t="s">
        <v>287</v>
      </c>
      <c r="D609" s="3" t="s">
        <v>288</v>
      </c>
      <c r="E609" s="4" t="s">
        <v>261</v>
      </c>
      <c r="F609" s="4" t="s">
        <v>19</v>
      </c>
      <c r="G609" s="5">
        <v>1</v>
      </c>
      <c r="H609" s="5">
        <v>4</v>
      </c>
      <c r="I609" s="11" t="s">
        <v>32</v>
      </c>
      <c r="J609" s="12" t="s">
        <v>31</v>
      </c>
    </row>
    <row r="610" spans="2:10" x14ac:dyDescent="0.25">
      <c r="B610" s="176" t="s">
        <v>82</v>
      </c>
      <c r="C610" s="176"/>
      <c r="D610" s="176"/>
      <c r="E610" s="176"/>
      <c r="F610" s="176"/>
      <c r="G610" s="176"/>
      <c r="H610" s="176"/>
      <c r="I610" s="176"/>
      <c r="J610" s="176"/>
    </row>
    <row r="611" spans="2:10" x14ac:dyDescent="0.25">
      <c r="B611" s="46" t="s">
        <v>26</v>
      </c>
      <c r="C611" s="125" t="s">
        <v>427</v>
      </c>
      <c r="D611" s="126"/>
      <c r="E611" s="126"/>
      <c r="F611" s="126"/>
      <c r="G611" s="126"/>
      <c r="H611" s="126"/>
      <c r="I611" s="126"/>
      <c r="J611" s="126"/>
    </row>
    <row r="612" spans="2:10" x14ac:dyDescent="0.25">
      <c r="B612" s="216" t="s">
        <v>83</v>
      </c>
      <c r="C612" s="253"/>
      <c r="D612" s="253"/>
      <c r="E612" s="253"/>
      <c r="F612" s="253"/>
      <c r="G612" s="253"/>
      <c r="H612" s="253"/>
      <c r="I612" s="253"/>
      <c r="J612" s="253"/>
    </row>
    <row r="613" spans="2:10" x14ac:dyDescent="0.25">
      <c r="B613" s="122" t="s">
        <v>14</v>
      </c>
      <c r="C613" s="140" t="s">
        <v>428</v>
      </c>
      <c r="D613" s="265"/>
      <c r="E613" s="266"/>
      <c r="F613" s="127" t="s">
        <v>20</v>
      </c>
      <c r="G613" s="128"/>
      <c r="H613" s="128"/>
      <c r="I613" s="128"/>
      <c r="J613" s="128"/>
    </row>
    <row r="614" spans="2:10" x14ac:dyDescent="0.25">
      <c r="B614" s="122" t="s">
        <v>21</v>
      </c>
      <c r="C614" s="174" t="s">
        <v>429</v>
      </c>
      <c r="D614" s="175"/>
      <c r="E614" s="221"/>
      <c r="F614" s="129" t="s">
        <v>20</v>
      </c>
      <c r="G614" s="130"/>
      <c r="H614" s="130"/>
      <c r="I614" s="130"/>
      <c r="J614" s="130"/>
    </row>
    <row r="615" spans="2:10" ht="28.5" customHeight="1" x14ac:dyDescent="0.25">
      <c r="B615" s="122" t="s">
        <v>22</v>
      </c>
      <c r="C615" s="174" t="s">
        <v>485</v>
      </c>
      <c r="D615" s="175"/>
      <c r="E615" s="221"/>
      <c r="F615" s="129" t="s">
        <v>20</v>
      </c>
      <c r="G615" s="130"/>
      <c r="H615" s="130"/>
      <c r="I615" s="130"/>
      <c r="J615" s="130"/>
    </row>
    <row r="616" spans="2:10" x14ac:dyDescent="0.25">
      <c r="B616" s="122" t="s">
        <v>33</v>
      </c>
      <c r="C616" s="214" t="s">
        <v>289</v>
      </c>
      <c r="D616" s="215"/>
      <c r="E616" s="244"/>
      <c r="F616" s="131" t="s">
        <v>20</v>
      </c>
      <c r="G616" s="132"/>
      <c r="H616" s="132"/>
      <c r="I616" s="132"/>
      <c r="J616" s="132"/>
    </row>
    <row r="617" spans="2:10" x14ac:dyDescent="0.25">
      <c r="B617" s="241" t="s">
        <v>84</v>
      </c>
      <c r="C617" s="242"/>
      <c r="D617" s="242"/>
      <c r="E617" s="242"/>
      <c r="F617" s="242"/>
      <c r="G617" s="242"/>
      <c r="H617" s="242"/>
      <c r="I617" s="242"/>
      <c r="J617" s="242"/>
    </row>
    <row r="618" spans="2:10" x14ac:dyDescent="0.25">
      <c r="B618" s="60" t="s">
        <v>15</v>
      </c>
      <c r="C618" s="154" t="s">
        <v>426</v>
      </c>
      <c r="D618" s="150"/>
      <c r="E618" s="206"/>
      <c r="F618" s="259" t="s">
        <v>20</v>
      </c>
      <c r="G618" s="259"/>
      <c r="H618" s="259"/>
      <c r="I618" s="259"/>
      <c r="J618" s="259"/>
    </row>
    <row r="619" spans="2:10" x14ac:dyDescent="0.25">
      <c r="B619" s="61" t="s">
        <v>24</v>
      </c>
      <c r="C619" s="190" t="s">
        <v>486</v>
      </c>
      <c r="D619" s="191"/>
      <c r="E619" s="192"/>
      <c r="F619" s="251" t="s">
        <v>20</v>
      </c>
      <c r="G619" s="251"/>
      <c r="H619" s="251"/>
      <c r="I619" s="251"/>
      <c r="J619" s="251"/>
    </row>
    <row r="621" spans="2:10" x14ac:dyDescent="0.25">
      <c r="B621" s="67" t="s">
        <v>6</v>
      </c>
      <c r="C621" s="17" t="s">
        <v>5</v>
      </c>
      <c r="D621" s="17" t="s">
        <v>7</v>
      </c>
      <c r="E621" s="74" t="s">
        <v>8</v>
      </c>
      <c r="F621" s="74" t="s">
        <v>9</v>
      </c>
      <c r="G621" s="16" t="s">
        <v>0</v>
      </c>
      <c r="H621" s="16" t="s">
        <v>1</v>
      </c>
      <c r="I621" s="18" t="s">
        <v>12</v>
      </c>
      <c r="J621" s="16" t="s">
        <v>11</v>
      </c>
    </row>
    <row r="622" spans="2:10" ht="48" customHeight="1" x14ac:dyDescent="0.25">
      <c r="B622" s="58" t="s">
        <v>237</v>
      </c>
      <c r="C622" s="3" t="s">
        <v>430</v>
      </c>
      <c r="D622" s="3" t="s">
        <v>431</v>
      </c>
      <c r="E622" s="4" t="s">
        <v>261</v>
      </c>
      <c r="F622" s="4" t="s">
        <v>19</v>
      </c>
      <c r="G622" s="5">
        <v>3</v>
      </c>
      <c r="H622" s="5">
        <v>3</v>
      </c>
      <c r="I622" s="11" t="s">
        <v>32</v>
      </c>
      <c r="J622" s="12" t="s">
        <v>31</v>
      </c>
    </row>
    <row r="623" spans="2:10" x14ac:dyDescent="0.25">
      <c r="B623" s="176" t="s">
        <v>82</v>
      </c>
      <c r="C623" s="176"/>
      <c r="D623" s="176"/>
      <c r="E623" s="176"/>
      <c r="F623" s="176"/>
      <c r="G623" s="176"/>
      <c r="H623" s="176"/>
      <c r="I623" s="176"/>
      <c r="J623" s="176"/>
    </row>
    <row r="624" spans="2:10" x14ac:dyDescent="0.25">
      <c r="B624" s="46" t="s">
        <v>26</v>
      </c>
      <c r="C624" s="125" t="s">
        <v>432</v>
      </c>
      <c r="D624" s="126"/>
      <c r="E624" s="126"/>
      <c r="F624" s="126"/>
      <c r="G624" s="126"/>
      <c r="H624" s="126"/>
      <c r="I624" s="126"/>
      <c r="J624" s="126"/>
    </row>
    <row r="625" spans="2:10" x14ac:dyDescent="0.25">
      <c r="B625" s="46" t="s">
        <v>27</v>
      </c>
      <c r="C625" s="143" t="s">
        <v>433</v>
      </c>
      <c r="D625" s="144"/>
      <c r="E625" s="144"/>
      <c r="F625" s="144"/>
      <c r="G625" s="144"/>
      <c r="H625" s="144"/>
      <c r="I625" s="144"/>
      <c r="J625" s="144"/>
    </row>
    <row r="626" spans="2:10" x14ac:dyDescent="0.25">
      <c r="B626" s="216" t="s">
        <v>83</v>
      </c>
      <c r="C626" s="253"/>
      <c r="D626" s="253"/>
      <c r="E626" s="253"/>
      <c r="F626" s="253"/>
      <c r="G626" s="253"/>
      <c r="H626" s="253"/>
      <c r="I626" s="253"/>
      <c r="J626" s="253"/>
    </row>
    <row r="627" spans="2:10" x14ac:dyDescent="0.25">
      <c r="B627" s="69" t="s">
        <v>14</v>
      </c>
      <c r="C627" s="179" t="s">
        <v>434</v>
      </c>
      <c r="D627" s="180"/>
      <c r="E627" s="180"/>
      <c r="F627" s="127" t="s">
        <v>20</v>
      </c>
      <c r="G627" s="128"/>
      <c r="H627" s="128"/>
      <c r="I627" s="128"/>
      <c r="J627" s="128"/>
    </row>
    <row r="628" spans="2:10" ht="29.25" customHeight="1" x14ac:dyDescent="0.25">
      <c r="B628" s="69" t="s">
        <v>21</v>
      </c>
      <c r="C628" s="157" t="s">
        <v>290</v>
      </c>
      <c r="D628" s="158"/>
      <c r="E628" s="158"/>
      <c r="F628" s="129" t="s">
        <v>20</v>
      </c>
      <c r="G628" s="130"/>
      <c r="H628" s="130"/>
      <c r="I628" s="130"/>
      <c r="J628" s="130"/>
    </row>
    <row r="629" spans="2:10" ht="27.75" customHeight="1" x14ac:dyDescent="0.25">
      <c r="B629" s="69" t="s">
        <v>22</v>
      </c>
      <c r="C629" s="157" t="s">
        <v>291</v>
      </c>
      <c r="D629" s="158"/>
      <c r="E629" s="158"/>
      <c r="F629" s="129" t="s">
        <v>20</v>
      </c>
      <c r="G629" s="130"/>
      <c r="H629" s="130"/>
      <c r="I629" s="130"/>
      <c r="J629" s="130"/>
    </row>
    <row r="630" spans="2:10" x14ac:dyDescent="0.25">
      <c r="B630" s="69" t="s">
        <v>33</v>
      </c>
      <c r="C630" s="195" t="s">
        <v>278</v>
      </c>
      <c r="D630" s="196"/>
      <c r="E630" s="196"/>
      <c r="F630" s="131" t="s">
        <v>20</v>
      </c>
      <c r="G630" s="132"/>
      <c r="H630" s="132"/>
      <c r="I630" s="132"/>
      <c r="J630" s="132"/>
    </row>
    <row r="631" spans="2:10" x14ac:dyDescent="0.25">
      <c r="B631" s="176" t="s">
        <v>84</v>
      </c>
      <c r="C631" s="243"/>
      <c r="D631" s="243"/>
      <c r="E631" s="243"/>
      <c r="F631" s="243"/>
      <c r="G631" s="243"/>
      <c r="H631" s="243"/>
      <c r="I631" s="243"/>
      <c r="J631" s="243"/>
    </row>
    <row r="632" spans="2:10" x14ac:dyDescent="0.25">
      <c r="B632" s="57" t="s">
        <v>15</v>
      </c>
      <c r="C632" s="151" t="s">
        <v>321</v>
      </c>
      <c r="D632" s="152"/>
      <c r="E632" s="153"/>
      <c r="F632" s="129" t="s">
        <v>20</v>
      </c>
      <c r="G632" s="130"/>
      <c r="H632" s="130"/>
      <c r="I632" s="130"/>
      <c r="J632" s="130"/>
    </row>
    <row r="633" spans="2:10" x14ac:dyDescent="0.25">
      <c r="B633" s="57" t="s">
        <v>24</v>
      </c>
      <c r="C633" s="152" t="s">
        <v>364</v>
      </c>
      <c r="D633" s="152"/>
      <c r="E633" s="153"/>
      <c r="F633" s="129" t="s">
        <v>20</v>
      </c>
      <c r="G633" s="130"/>
      <c r="H633" s="130"/>
      <c r="I633" s="130"/>
      <c r="J633" s="130"/>
    </row>
    <row r="634" spans="2:10" x14ac:dyDescent="0.25">
      <c r="B634" s="57" t="s">
        <v>250</v>
      </c>
      <c r="C634" s="151" t="s">
        <v>350</v>
      </c>
      <c r="D634" s="152"/>
      <c r="E634" s="153"/>
      <c r="F634" s="129" t="s">
        <v>20</v>
      </c>
      <c r="G634" s="130"/>
      <c r="H634" s="130"/>
      <c r="I634" s="130"/>
      <c r="J634" s="130"/>
    </row>
    <row r="635" spans="2:10" x14ac:dyDescent="0.25">
      <c r="B635" s="57" t="s">
        <v>253</v>
      </c>
      <c r="C635" s="151" t="s">
        <v>326</v>
      </c>
      <c r="D635" s="152"/>
      <c r="E635" s="153"/>
      <c r="F635" s="129" t="s">
        <v>20</v>
      </c>
      <c r="G635" s="130"/>
      <c r="H635" s="130"/>
      <c r="I635" s="130"/>
      <c r="J635" s="130"/>
    </row>
    <row r="636" spans="2:10" x14ac:dyDescent="0.25">
      <c r="B636" s="59" t="s">
        <v>277</v>
      </c>
      <c r="C636" s="190" t="s">
        <v>52</v>
      </c>
      <c r="D636" s="191"/>
      <c r="E636" s="192"/>
      <c r="F636" s="131" t="s">
        <v>20</v>
      </c>
      <c r="G636" s="132"/>
      <c r="H636" s="132"/>
      <c r="I636" s="132"/>
      <c r="J636" s="132"/>
    </row>
    <row r="638" spans="2:10" x14ac:dyDescent="0.25">
      <c r="B638" s="67" t="s">
        <v>6</v>
      </c>
      <c r="C638" s="17" t="s">
        <v>5</v>
      </c>
      <c r="D638" s="17" t="s">
        <v>7</v>
      </c>
      <c r="E638" s="74" t="s">
        <v>8</v>
      </c>
      <c r="F638" s="74" t="s">
        <v>9</v>
      </c>
      <c r="G638" s="16" t="s">
        <v>0</v>
      </c>
      <c r="H638" s="16" t="s">
        <v>1</v>
      </c>
      <c r="I638" s="18" t="s">
        <v>12</v>
      </c>
      <c r="J638" s="16" t="s">
        <v>11</v>
      </c>
    </row>
    <row r="639" spans="2:10" ht="45" x14ac:dyDescent="0.25">
      <c r="B639" s="58" t="s">
        <v>238</v>
      </c>
      <c r="C639" s="3" t="s">
        <v>437</v>
      </c>
      <c r="D639" s="3" t="s">
        <v>436</v>
      </c>
      <c r="E639" s="4" t="s">
        <v>261</v>
      </c>
      <c r="F639" s="4" t="s">
        <v>19</v>
      </c>
      <c r="G639" s="5">
        <v>2</v>
      </c>
      <c r="H639" s="5">
        <v>5</v>
      </c>
      <c r="I639" s="11" t="s">
        <v>32</v>
      </c>
      <c r="J639" s="12" t="s">
        <v>31</v>
      </c>
    </row>
    <row r="640" spans="2:10" x14ac:dyDescent="0.25">
      <c r="B640" s="176" t="s">
        <v>82</v>
      </c>
      <c r="C640" s="241"/>
      <c r="D640" s="241"/>
      <c r="E640" s="241"/>
      <c r="F640" s="241"/>
      <c r="G640" s="241"/>
      <c r="H640" s="241"/>
      <c r="I640" s="241"/>
      <c r="J640" s="241"/>
    </row>
    <row r="641" spans="2:10" x14ac:dyDescent="0.25">
      <c r="B641" s="46" t="s">
        <v>26</v>
      </c>
      <c r="C641" s="125" t="s">
        <v>435</v>
      </c>
      <c r="D641" s="126"/>
      <c r="E641" s="126"/>
      <c r="F641" s="126"/>
      <c r="G641" s="126"/>
      <c r="H641" s="126"/>
      <c r="I641" s="126"/>
      <c r="J641" s="126"/>
    </row>
    <row r="642" spans="2:10" x14ac:dyDescent="0.25">
      <c r="B642" s="46" t="s">
        <v>27</v>
      </c>
      <c r="C642" s="143" t="s">
        <v>295</v>
      </c>
      <c r="D642" s="144"/>
      <c r="E642" s="144"/>
      <c r="F642" s="144"/>
      <c r="G642" s="144"/>
      <c r="H642" s="144"/>
      <c r="I642" s="144"/>
      <c r="J642" s="144"/>
    </row>
    <row r="643" spans="2:10" x14ac:dyDescent="0.25">
      <c r="B643" s="46" t="s">
        <v>30</v>
      </c>
      <c r="C643" s="143" t="s">
        <v>438</v>
      </c>
      <c r="D643" s="144"/>
      <c r="E643" s="144"/>
      <c r="F643" s="144"/>
      <c r="G643" s="144"/>
      <c r="H643" s="144"/>
      <c r="I643" s="144"/>
      <c r="J643" s="144"/>
    </row>
    <row r="644" spans="2:10" x14ac:dyDescent="0.25">
      <c r="B644" s="46" t="s">
        <v>36</v>
      </c>
      <c r="C644" s="145" t="s">
        <v>294</v>
      </c>
      <c r="D644" s="146"/>
      <c r="E644" s="146"/>
      <c r="F644" s="146"/>
      <c r="G644" s="146"/>
      <c r="H644" s="146"/>
      <c r="I644" s="146"/>
      <c r="J644" s="146"/>
    </row>
    <row r="645" spans="2:10" x14ac:dyDescent="0.25">
      <c r="B645" s="216" t="s">
        <v>83</v>
      </c>
      <c r="C645" s="216"/>
      <c r="D645" s="216"/>
      <c r="E645" s="216"/>
      <c r="F645" s="216"/>
      <c r="G645" s="216"/>
      <c r="H645" s="216"/>
      <c r="I645" s="216"/>
      <c r="J645" s="216"/>
    </row>
    <row r="646" spans="2:10" x14ac:dyDescent="0.25">
      <c r="B646" s="69" t="s">
        <v>14</v>
      </c>
      <c r="C646" s="157" t="s">
        <v>296</v>
      </c>
      <c r="D646" s="235"/>
      <c r="E646" s="236"/>
      <c r="F646" s="127" t="s">
        <v>20</v>
      </c>
      <c r="G646" s="128"/>
      <c r="H646" s="128"/>
      <c r="I646" s="128"/>
      <c r="J646" s="128"/>
    </row>
    <row r="647" spans="2:10" ht="32.25" customHeight="1" x14ac:dyDescent="0.25">
      <c r="B647" s="69" t="s">
        <v>21</v>
      </c>
      <c r="C647" s="157" t="s">
        <v>439</v>
      </c>
      <c r="D647" s="158"/>
      <c r="E647" s="159"/>
      <c r="F647" s="129" t="s">
        <v>20</v>
      </c>
      <c r="G647" s="130"/>
      <c r="H647" s="130"/>
      <c r="I647" s="130"/>
      <c r="J647" s="130"/>
    </row>
    <row r="648" spans="2:10" ht="33.75" customHeight="1" x14ac:dyDescent="0.25">
      <c r="B648" s="69" t="s">
        <v>22</v>
      </c>
      <c r="C648" s="157" t="s">
        <v>306</v>
      </c>
      <c r="D648" s="158"/>
      <c r="E648" s="159"/>
      <c r="F648" s="129" t="s">
        <v>20</v>
      </c>
      <c r="G648" s="130"/>
      <c r="H648" s="130"/>
      <c r="I648" s="130"/>
      <c r="J648" s="130"/>
    </row>
    <row r="649" spans="2:10" ht="33.75" customHeight="1" x14ac:dyDescent="0.25">
      <c r="B649" s="69" t="s">
        <v>33</v>
      </c>
      <c r="C649" s="195" t="s">
        <v>307</v>
      </c>
      <c r="D649" s="196"/>
      <c r="E649" s="197"/>
      <c r="F649" s="131" t="s">
        <v>20</v>
      </c>
      <c r="G649" s="132"/>
      <c r="H649" s="132"/>
      <c r="I649" s="132"/>
      <c r="J649" s="132"/>
    </row>
    <row r="650" spans="2:10" x14ac:dyDescent="0.25">
      <c r="B650" s="176" t="s">
        <v>84</v>
      </c>
      <c r="C650" s="176"/>
      <c r="D650" s="176"/>
      <c r="E650" s="176"/>
      <c r="F650" s="176"/>
      <c r="G650" s="176"/>
      <c r="H650" s="176"/>
      <c r="I650" s="176"/>
      <c r="J650" s="176"/>
    </row>
    <row r="651" spans="2:10" x14ac:dyDescent="0.25">
      <c r="B651" s="57" t="s">
        <v>15</v>
      </c>
      <c r="C651" s="151" t="s">
        <v>441</v>
      </c>
      <c r="D651" s="152"/>
      <c r="E651" s="153"/>
      <c r="F651" s="129" t="s">
        <v>20</v>
      </c>
      <c r="G651" s="130"/>
      <c r="H651" s="130"/>
      <c r="I651" s="130"/>
      <c r="J651" s="130"/>
    </row>
    <row r="652" spans="2:10" x14ac:dyDescent="0.25">
      <c r="B652" s="92" t="s">
        <v>24</v>
      </c>
      <c r="C652" s="151" t="s">
        <v>326</v>
      </c>
      <c r="D652" s="152"/>
      <c r="E652" s="153"/>
      <c r="F652" s="129" t="s">
        <v>20</v>
      </c>
      <c r="G652" s="130"/>
      <c r="H652" s="130"/>
      <c r="I652" s="130"/>
      <c r="J652" s="130"/>
    </row>
    <row r="653" spans="2:10" x14ac:dyDescent="0.25">
      <c r="B653" s="92" t="s">
        <v>250</v>
      </c>
      <c r="C653" s="151" t="s">
        <v>52</v>
      </c>
      <c r="D653" s="152"/>
      <c r="E653" s="153"/>
      <c r="F653" s="129" t="s">
        <v>20</v>
      </c>
      <c r="G653" s="130"/>
      <c r="H653" s="130"/>
      <c r="I653" s="130"/>
      <c r="J653" s="130"/>
    </row>
    <row r="654" spans="2:10" ht="32.25" customHeight="1" x14ac:dyDescent="0.25">
      <c r="B654" s="118" t="s">
        <v>253</v>
      </c>
      <c r="C654" s="195" t="s">
        <v>440</v>
      </c>
      <c r="D654" s="196"/>
      <c r="E654" s="197"/>
      <c r="F654" s="132" t="s">
        <v>20</v>
      </c>
      <c r="G654" s="132"/>
      <c r="H654" s="132"/>
      <c r="I654" s="132"/>
      <c r="J654" s="132"/>
    </row>
    <row r="656" spans="2:10" x14ac:dyDescent="0.25">
      <c r="B656" s="67" t="s">
        <v>6</v>
      </c>
      <c r="C656" s="17" t="s">
        <v>5</v>
      </c>
      <c r="D656" s="17" t="s">
        <v>7</v>
      </c>
      <c r="E656" s="74" t="s">
        <v>8</v>
      </c>
      <c r="F656" s="74" t="s">
        <v>9</v>
      </c>
      <c r="G656" s="16" t="s">
        <v>0</v>
      </c>
      <c r="H656" s="16" t="s">
        <v>1</v>
      </c>
      <c r="I656" s="18" t="s">
        <v>12</v>
      </c>
      <c r="J656" s="16" t="s">
        <v>11</v>
      </c>
    </row>
    <row r="657" spans="2:10" ht="45" x14ac:dyDescent="0.25">
      <c r="B657" s="58" t="s">
        <v>239</v>
      </c>
      <c r="C657" s="3" t="s">
        <v>443</v>
      </c>
      <c r="D657" s="3" t="s">
        <v>442</v>
      </c>
      <c r="E657" s="4" t="s">
        <v>261</v>
      </c>
      <c r="F657" s="4" t="s">
        <v>19</v>
      </c>
      <c r="G657" s="5">
        <v>2</v>
      </c>
      <c r="H657" s="5">
        <v>5</v>
      </c>
      <c r="I657" s="11" t="s">
        <v>32</v>
      </c>
      <c r="J657" s="12" t="s">
        <v>31</v>
      </c>
    </row>
    <row r="658" spans="2:10" x14ac:dyDescent="0.25">
      <c r="B658" s="176" t="s">
        <v>82</v>
      </c>
      <c r="C658" s="241"/>
      <c r="D658" s="241"/>
      <c r="E658" s="241"/>
      <c r="F658" s="241"/>
      <c r="G658" s="241"/>
      <c r="H658" s="241"/>
      <c r="I658" s="241"/>
      <c r="J658" s="241"/>
    </row>
    <row r="659" spans="2:10" x14ac:dyDescent="0.25">
      <c r="B659" s="46" t="s">
        <v>26</v>
      </c>
      <c r="C659" s="125" t="s">
        <v>435</v>
      </c>
      <c r="D659" s="126"/>
      <c r="E659" s="126"/>
      <c r="F659" s="126"/>
      <c r="G659" s="126"/>
      <c r="H659" s="126"/>
      <c r="I659" s="126"/>
      <c r="J659" s="126"/>
    </row>
    <row r="660" spans="2:10" x14ac:dyDescent="0.25">
      <c r="B660" s="46" t="s">
        <v>27</v>
      </c>
      <c r="C660" s="143" t="s">
        <v>295</v>
      </c>
      <c r="D660" s="144"/>
      <c r="E660" s="144"/>
      <c r="F660" s="144"/>
      <c r="G660" s="144"/>
      <c r="H660" s="144"/>
      <c r="I660" s="144"/>
      <c r="J660" s="144"/>
    </row>
    <row r="661" spans="2:10" x14ac:dyDescent="0.25">
      <c r="B661" s="216" t="s">
        <v>83</v>
      </c>
      <c r="C661" s="216"/>
      <c r="D661" s="216"/>
      <c r="E661" s="216"/>
      <c r="F661" s="216"/>
      <c r="G661" s="216"/>
      <c r="H661" s="216"/>
      <c r="I661" s="216"/>
      <c r="J661" s="216"/>
    </row>
    <row r="662" spans="2:10" x14ac:dyDescent="0.25">
      <c r="B662" s="57" t="s">
        <v>14</v>
      </c>
      <c r="C662" s="147" t="s">
        <v>444</v>
      </c>
      <c r="D662" s="148"/>
      <c r="E662" s="148"/>
      <c r="F662" s="127" t="s">
        <v>20</v>
      </c>
      <c r="G662" s="128"/>
      <c r="H662" s="128"/>
      <c r="I662" s="128"/>
      <c r="J662" s="128"/>
    </row>
    <row r="663" spans="2:10" ht="46.5" customHeight="1" x14ac:dyDescent="0.25">
      <c r="B663" s="57" t="s">
        <v>21</v>
      </c>
      <c r="C663" s="157" t="s">
        <v>472</v>
      </c>
      <c r="D663" s="158"/>
      <c r="E663" s="159"/>
      <c r="F663" s="129" t="s">
        <v>20</v>
      </c>
      <c r="G663" s="130"/>
      <c r="H663" s="130"/>
      <c r="I663" s="130"/>
      <c r="J663" s="130"/>
    </row>
    <row r="664" spans="2:10" x14ac:dyDescent="0.25">
      <c r="B664" s="57" t="s">
        <v>22</v>
      </c>
      <c r="C664" s="151" t="s">
        <v>445</v>
      </c>
      <c r="D664" s="152"/>
      <c r="E664" s="153"/>
      <c r="F664" s="250" t="s">
        <v>20</v>
      </c>
      <c r="G664" s="251"/>
      <c r="H664" s="251"/>
      <c r="I664" s="251"/>
      <c r="J664" s="251"/>
    </row>
    <row r="665" spans="2:10" x14ac:dyDescent="0.25">
      <c r="B665" s="176" t="s">
        <v>84</v>
      </c>
      <c r="C665" s="176"/>
      <c r="D665" s="176"/>
      <c r="E665" s="176"/>
      <c r="F665" s="176"/>
      <c r="G665" s="176"/>
      <c r="H665" s="176"/>
      <c r="I665" s="176"/>
      <c r="J665" s="176"/>
    </row>
    <row r="666" spans="2:10" x14ac:dyDescent="0.25">
      <c r="B666" s="57" t="s">
        <v>15</v>
      </c>
      <c r="C666" s="151" t="s">
        <v>441</v>
      </c>
      <c r="D666" s="152"/>
      <c r="E666" s="153"/>
      <c r="F666" s="129" t="s">
        <v>20</v>
      </c>
      <c r="G666" s="130"/>
      <c r="H666" s="130"/>
      <c r="I666" s="130"/>
      <c r="J666" s="130"/>
    </row>
    <row r="667" spans="2:10" x14ac:dyDescent="0.25">
      <c r="B667" s="92" t="s">
        <v>24</v>
      </c>
      <c r="C667" s="151" t="s">
        <v>326</v>
      </c>
      <c r="D667" s="152"/>
      <c r="E667" s="153"/>
      <c r="F667" s="129" t="s">
        <v>20</v>
      </c>
      <c r="G667" s="130"/>
      <c r="H667" s="130"/>
      <c r="I667" s="130"/>
      <c r="J667" s="130"/>
    </row>
    <row r="668" spans="2:10" x14ac:dyDescent="0.25">
      <c r="B668" s="92" t="s">
        <v>250</v>
      </c>
      <c r="C668" s="151" t="s">
        <v>52</v>
      </c>
      <c r="D668" s="152"/>
      <c r="E668" s="153"/>
      <c r="F668" s="129" t="s">
        <v>20</v>
      </c>
      <c r="G668" s="130"/>
      <c r="H668" s="130"/>
      <c r="I668" s="130"/>
      <c r="J668" s="130"/>
    </row>
    <row r="669" spans="2:10" ht="32.25" customHeight="1" x14ac:dyDescent="0.25">
      <c r="B669" s="118" t="s">
        <v>253</v>
      </c>
      <c r="C669" s="195" t="s">
        <v>440</v>
      </c>
      <c r="D669" s="196"/>
      <c r="E669" s="197"/>
      <c r="F669" s="132" t="s">
        <v>20</v>
      </c>
      <c r="G669" s="132"/>
      <c r="H669" s="132"/>
      <c r="I669" s="132"/>
      <c r="J669" s="132"/>
    </row>
    <row r="671" spans="2:10" x14ac:dyDescent="0.25">
      <c r="B671" s="67" t="s">
        <v>6</v>
      </c>
      <c r="C671" s="17" t="s">
        <v>5</v>
      </c>
      <c r="D671" s="17" t="s">
        <v>7</v>
      </c>
      <c r="E671" s="74" t="s">
        <v>8</v>
      </c>
      <c r="F671" s="74" t="s">
        <v>9</v>
      </c>
      <c r="G671" s="16" t="s">
        <v>0</v>
      </c>
      <c r="H671" s="16" t="s">
        <v>1</v>
      </c>
      <c r="I671" s="18" t="s">
        <v>12</v>
      </c>
      <c r="J671" s="16" t="s">
        <v>11</v>
      </c>
    </row>
    <row r="672" spans="2:10" ht="45" x14ac:dyDescent="0.25">
      <c r="B672" s="58" t="s">
        <v>240</v>
      </c>
      <c r="C672" s="3" t="s">
        <v>446</v>
      </c>
      <c r="D672" s="3" t="s">
        <v>447</v>
      </c>
      <c r="E672" s="4" t="s">
        <v>261</v>
      </c>
      <c r="F672" s="4" t="s">
        <v>19</v>
      </c>
      <c r="G672" s="5">
        <v>3</v>
      </c>
      <c r="H672" s="5">
        <v>2</v>
      </c>
      <c r="I672" s="11" t="s">
        <v>32</v>
      </c>
      <c r="J672" s="12" t="s">
        <v>31</v>
      </c>
    </row>
    <row r="673" spans="2:10" x14ac:dyDescent="0.25">
      <c r="B673" s="176" t="s">
        <v>82</v>
      </c>
      <c r="C673" s="241"/>
      <c r="D673" s="241"/>
      <c r="E673" s="241"/>
      <c r="F673" s="241"/>
      <c r="G673" s="241"/>
      <c r="H673" s="241"/>
      <c r="I673" s="241"/>
      <c r="J673" s="241"/>
    </row>
    <row r="674" spans="2:10" x14ac:dyDescent="0.25">
      <c r="B674" s="46" t="s">
        <v>26</v>
      </c>
      <c r="C674" s="125" t="s">
        <v>448</v>
      </c>
      <c r="D674" s="126"/>
      <c r="E674" s="126"/>
      <c r="F674" s="126"/>
      <c r="G674" s="126"/>
      <c r="H674" s="126"/>
      <c r="I674" s="126"/>
      <c r="J674" s="126"/>
    </row>
    <row r="675" spans="2:10" x14ac:dyDescent="0.25">
      <c r="B675" s="216" t="s">
        <v>83</v>
      </c>
      <c r="C675" s="216"/>
      <c r="D675" s="216"/>
      <c r="E675" s="216"/>
      <c r="F675" s="216"/>
      <c r="G675" s="216"/>
      <c r="H675" s="216"/>
      <c r="I675" s="216"/>
      <c r="J675" s="216"/>
    </row>
    <row r="676" spans="2:10" x14ac:dyDescent="0.25">
      <c r="B676" s="57" t="s">
        <v>14</v>
      </c>
      <c r="C676" s="147" t="s">
        <v>449</v>
      </c>
      <c r="D676" s="148"/>
      <c r="E676" s="148"/>
      <c r="F676" s="127" t="s">
        <v>20</v>
      </c>
      <c r="G676" s="128"/>
      <c r="H676" s="128"/>
      <c r="I676" s="128"/>
      <c r="J676" s="128"/>
    </row>
    <row r="677" spans="2:10" x14ac:dyDescent="0.25">
      <c r="B677" s="92" t="s">
        <v>21</v>
      </c>
      <c r="C677" s="157" t="s">
        <v>450</v>
      </c>
      <c r="D677" s="158"/>
      <c r="E677" s="159"/>
      <c r="F677" s="131" t="s">
        <v>20</v>
      </c>
      <c r="G677" s="132"/>
      <c r="H677" s="132"/>
      <c r="I677" s="132"/>
      <c r="J677" s="132"/>
    </row>
    <row r="678" spans="2:10" x14ac:dyDescent="0.25">
      <c r="B678" s="176" t="s">
        <v>84</v>
      </c>
      <c r="C678" s="176"/>
      <c r="D678" s="176"/>
      <c r="E678" s="176"/>
      <c r="F678" s="176"/>
      <c r="G678" s="176"/>
      <c r="H678" s="176"/>
      <c r="I678" s="176"/>
      <c r="J678" s="176"/>
    </row>
    <row r="679" spans="2:10" x14ac:dyDescent="0.25">
      <c r="B679" s="57" t="s">
        <v>15</v>
      </c>
      <c r="C679" s="151" t="s">
        <v>321</v>
      </c>
      <c r="D679" s="152"/>
      <c r="E679" s="153"/>
      <c r="F679" s="129" t="s">
        <v>20</v>
      </c>
      <c r="G679" s="130"/>
      <c r="H679" s="130"/>
      <c r="I679" s="130"/>
      <c r="J679" s="130"/>
    </row>
    <row r="680" spans="2:10" ht="30.75" customHeight="1" x14ac:dyDescent="0.25">
      <c r="B680" s="118" t="s">
        <v>24</v>
      </c>
      <c r="C680" s="191" t="s">
        <v>451</v>
      </c>
      <c r="D680" s="191"/>
      <c r="E680" s="192"/>
      <c r="F680" s="131" t="s">
        <v>20</v>
      </c>
      <c r="G680" s="132"/>
      <c r="H680" s="132"/>
      <c r="I680" s="132"/>
      <c r="J680" s="132"/>
    </row>
    <row r="682" spans="2:10" x14ac:dyDescent="0.25">
      <c r="B682" s="67" t="s">
        <v>6</v>
      </c>
      <c r="C682" s="17" t="s">
        <v>5</v>
      </c>
      <c r="D682" s="17" t="s">
        <v>7</v>
      </c>
      <c r="E682" s="74" t="s">
        <v>8</v>
      </c>
      <c r="F682" s="74" t="s">
        <v>9</v>
      </c>
      <c r="G682" s="16" t="s">
        <v>0</v>
      </c>
      <c r="H682" s="16" t="s">
        <v>1</v>
      </c>
      <c r="I682" s="18" t="s">
        <v>12</v>
      </c>
      <c r="J682" s="16" t="s">
        <v>11</v>
      </c>
    </row>
    <row r="683" spans="2:10" ht="60" x14ac:dyDescent="0.25">
      <c r="B683" s="58" t="s">
        <v>247</v>
      </c>
      <c r="C683" s="3" t="s">
        <v>300</v>
      </c>
      <c r="D683" s="3" t="s">
        <v>302</v>
      </c>
      <c r="E683" s="4" t="s">
        <v>261</v>
      </c>
      <c r="F683" s="4" t="s">
        <v>19</v>
      </c>
      <c r="G683" s="5">
        <v>1</v>
      </c>
      <c r="H683" s="5">
        <v>3</v>
      </c>
      <c r="I683" s="11" t="s">
        <v>32</v>
      </c>
      <c r="J683" s="12" t="s">
        <v>31</v>
      </c>
    </row>
    <row r="684" spans="2:10" x14ac:dyDescent="0.25">
      <c r="B684" s="241" t="s">
        <v>82</v>
      </c>
      <c r="C684" s="241"/>
      <c r="D684" s="241"/>
      <c r="E684" s="241"/>
      <c r="F684" s="241"/>
      <c r="G684" s="241"/>
      <c r="H684" s="241"/>
      <c r="I684" s="241"/>
      <c r="J684" s="241"/>
    </row>
    <row r="685" spans="2:10" x14ac:dyDescent="0.25">
      <c r="B685" s="60" t="s">
        <v>26</v>
      </c>
      <c r="C685" s="125" t="s">
        <v>452</v>
      </c>
      <c r="D685" s="126"/>
      <c r="E685" s="126"/>
      <c r="F685" s="126"/>
      <c r="G685" s="126"/>
      <c r="H685" s="126"/>
      <c r="I685" s="126"/>
      <c r="J685" s="126"/>
    </row>
    <row r="686" spans="2:10" x14ac:dyDescent="0.25">
      <c r="B686" s="46" t="s">
        <v>27</v>
      </c>
      <c r="C686" s="143" t="s">
        <v>298</v>
      </c>
      <c r="D686" s="144"/>
      <c r="E686" s="144"/>
      <c r="F686" s="144"/>
      <c r="G686" s="144"/>
      <c r="H686" s="144"/>
      <c r="I686" s="144"/>
      <c r="J686" s="144"/>
    </row>
    <row r="687" spans="2:10" x14ac:dyDescent="0.25">
      <c r="B687" s="46" t="s">
        <v>30</v>
      </c>
      <c r="C687" s="143" t="s">
        <v>308</v>
      </c>
      <c r="D687" s="144"/>
      <c r="E687" s="144"/>
      <c r="F687" s="144"/>
      <c r="G687" s="144"/>
      <c r="H687" s="144"/>
      <c r="I687" s="144"/>
      <c r="J687" s="144"/>
    </row>
    <row r="688" spans="2:10" ht="15" customHeight="1" x14ac:dyDescent="0.25">
      <c r="B688" s="61" t="s">
        <v>36</v>
      </c>
      <c r="C688" s="145" t="s">
        <v>303</v>
      </c>
      <c r="D688" s="146"/>
      <c r="E688" s="146"/>
      <c r="F688" s="146"/>
      <c r="G688" s="146"/>
      <c r="H688" s="146"/>
      <c r="I688" s="146"/>
      <c r="J688" s="146"/>
    </row>
    <row r="689" spans="2:10" x14ac:dyDescent="0.25">
      <c r="B689" s="270" t="s">
        <v>83</v>
      </c>
      <c r="C689" s="217"/>
      <c r="D689" s="217"/>
      <c r="E689" s="217"/>
      <c r="F689" s="270"/>
      <c r="G689" s="270"/>
      <c r="H689" s="270"/>
      <c r="I689" s="270"/>
      <c r="J689" s="270"/>
    </row>
    <row r="690" spans="2:10" x14ac:dyDescent="0.25">
      <c r="B690" s="69" t="s">
        <v>14</v>
      </c>
      <c r="C690" s="154" t="s">
        <v>299</v>
      </c>
      <c r="D690" s="155"/>
      <c r="E690" s="156"/>
      <c r="F690" s="127" t="s">
        <v>20</v>
      </c>
      <c r="G690" s="128"/>
      <c r="H690" s="128"/>
      <c r="I690" s="128"/>
      <c r="J690" s="128"/>
    </row>
    <row r="691" spans="2:10" x14ac:dyDescent="0.25">
      <c r="B691" s="69" t="s">
        <v>21</v>
      </c>
      <c r="C691" s="151" t="s">
        <v>301</v>
      </c>
      <c r="D691" s="152"/>
      <c r="E691" s="153"/>
      <c r="F691" s="248" t="s">
        <v>20</v>
      </c>
      <c r="G691" s="249"/>
      <c r="H691" s="249"/>
      <c r="I691" s="249"/>
      <c r="J691" s="249"/>
    </row>
    <row r="692" spans="2:10" ht="27.75" customHeight="1" x14ac:dyDescent="0.25">
      <c r="B692" s="69" t="s">
        <v>22</v>
      </c>
      <c r="C692" s="151" t="s">
        <v>453</v>
      </c>
      <c r="D692" s="152"/>
      <c r="E692" s="153"/>
      <c r="F692" s="129" t="s">
        <v>20</v>
      </c>
      <c r="G692" s="130"/>
      <c r="H692" s="130"/>
      <c r="I692" s="130"/>
      <c r="J692" s="130"/>
    </row>
    <row r="693" spans="2:10" ht="32.25" customHeight="1" x14ac:dyDescent="0.25">
      <c r="B693" s="69" t="s">
        <v>33</v>
      </c>
      <c r="C693" s="190" t="s">
        <v>471</v>
      </c>
      <c r="D693" s="191"/>
      <c r="E693" s="192"/>
      <c r="F693" s="131" t="s">
        <v>20</v>
      </c>
      <c r="G693" s="132"/>
      <c r="H693" s="132"/>
      <c r="I693" s="132"/>
      <c r="J693" s="132"/>
    </row>
    <row r="694" spans="2:10" x14ac:dyDescent="0.25">
      <c r="B694" s="176" t="s">
        <v>84</v>
      </c>
      <c r="C694" s="243"/>
      <c r="D694" s="243"/>
      <c r="E694" s="243"/>
      <c r="F694" s="176"/>
      <c r="G694" s="176"/>
      <c r="H694" s="176"/>
      <c r="I694" s="176"/>
      <c r="J694" s="176"/>
    </row>
    <row r="695" spans="2:10" x14ac:dyDescent="0.25">
      <c r="B695" s="92" t="s">
        <v>15</v>
      </c>
      <c r="C695" s="151" t="s">
        <v>454</v>
      </c>
      <c r="D695" s="152"/>
      <c r="E695" s="153"/>
      <c r="F695" s="130" t="s">
        <v>20</v>
      </c>
      <c r="G695" s="130"/>
      <c r="H695" s="130"/>
      <c r="I695" s="130"/>
      <c r="J695" s="130"/>
    </row>
    <row r="696" spans="2:10" x14ac:dyDescent="0.25">
      <c r="B696" s="92" t="s">
        <v>24</v>
      </c>
      <c r="C696" s="143" t="s">
        <v>455</v>
      </c>
      <c r="D696" s="144"/>
      <c r="E696" s="184"/>
      <c r="F696" s="130" t="s">
        <v>20</v>
      </c>
      <c r="G696" s="130"/>
      <c r="H696" s="130"/>
      <c r="I696" s="130"/>
      <c r="J696" s="130"/>
    </row>
    <row r="697" spans="2:10" ht="27.75" customHeight="1" x14ac:dyDescent="0.25">
      <c r="B697" s="118" t="s">
        <v>250</v>
      </c>
      <c r="C697" s="191" t="s">
        <v>456</v>
      </c>
      <c r="D697" s="191"/>
      <c r="E697" s="192"/>
      <c r="F697" s="132" t="s">
        <v>20</v>
      </c>
      <c r="G697" s="132"/>
      <c r="H697" s="132"/>
      <c r="I697" s="132"/>
      <c r="J697" s="132"/>
    </row>
    <row r="699" spans="2:10" x14ac:dyDescent="0.25">
      <c r="B699" s="67" t="s">
        <v>6</v>
      </c>
      <c r="C699" s="17" t="s">
        <v>5</v>
      </c>
      <c r="D699" s="17" t="s">
        <v>7</v>
      </c>
      <c r="E699" s="74" t="s">
        <v>8</v>
      </c>
      <c r="F699" s="74" t="s">
        <v>9</v>
      </c>
      <c r="G699" s="16" t="s">
        <v>0</v>
      </c>
      <c r="H699" s="16" t="s">
        <v>1</v>
      </c>
      <c r="I699" s="18" t="s">
        <v>12</v>
      </c>
      <c r="J699" s="16" t="s">
        <v>11</v>
      </c>
    </row>
    <row r="700" spans="2:10" ht="60" x14ac:dyDescent="0.25">
      <c r="B700" s="58" t="s">
        <v>332</v>
      </c>
      <c r="C700" s="3" t="s">
        <v>457</v>
      </c>
      <c r="D700" s="124" t="s">
        <v>458</v>
      </c>
      <c r="E700" s="4" t="s">
        <v>261</v>
      </c>
      <c r="F700" s="4" t="s">
        <v>19</v>
      </c>
      <c r="G700" s="5">
        <v>3</v>
      </c>
      <c r="H700" s="5">
        <v>4</v>
      </c>
      <c r="I700" s="11" t="s">
        <v>32</v>
      </c>
      <c r="J700" s="12" t="s">
        <v>31</v>
      </c>
    </row>
    <row r="701" spans="2:10" x14ac:dyDescent="0.25">
      <c r="B701" s="241" t="s">
        <v>82</v>
      </c>
      <c r="C701" s="241"/>
      <c r="D701" s="241"/>
      <c r="E701" s="241"/>
      <c r="F701" s="241"/>
      <c r="G701" s="241"/>
      <c r="H701" s="241"/>
      <c r="I701" s="241"/>
      <c r="J701" s="241"/>
    </row>
    <row r="702" spans="2:10" x14ac:dyDescent="0.25">
      <c r="B702" s="60" t="s">
        <v>26</v>
      </c>
      <c r="C702" s="125" t="s">
        <v>459</v>
      </c>
      <c r="D702" s="126"/>
      <c r="E702" s="126"/>
      <c r="F702" s="126"/>
      <c r="G702" s="126"/>
      <c r="H702" s="126"/>
      <c r="I702" s="126"/>
      <c r="J702" s="126"/>
    </row>
    <row r="703" spans="2:10" x14ac:dyDescent="0.25">
      <c r="B703" s="46" t="s">
        <v>27</v>
      </c>
      <c r="C703" s="143" t="s">
        <v>304</v>
      </c>
      <c r="D703" s="144"/>
      <c r="E703" s="144"/>
      <c r="F703" s="144"/>
      <c r="G703" s="144"/>
      <c r="H703" s="144"/>
      <c r="I703" s="144"/>
      <c r="J703" s="144"/>
    </row>
    <row r="704" spans="2:10" x14ac:dyDescent="0.25">
      <c r="B704" s="61" t="s">
        <v>30</v>
      </c>
      <c r="C704" s="145" t="s">
        <v>47</v>
      </c>
      <c r="D704" s="146"/>
      <c r="E704" s="146"/>
      <c r="F704" s="146"/>
      <c r="G704" s="146"/>
      <c r="H704" s="146"/>
      <c r="I704" s="146"/>
      <c r="J704" s="146"/>
    </row>
    <row r="705" spans="2:10" x14ac:dyDescent="0.25">
      <c r="B705" s="270" t="s">
        <v>83</v>
      </c>
      <c r="C705" s="270"/>
      <c r="D705" s="270"/>
      <c r="E705" s="270"/>
      <c r="F705" s="270"/>
      <c r="G705" s="270"/>
      <c r="H705" s="270"/>
      <c r="I705" s="270"/>
      <c r="J705" s="270"/>
    </row>
    <row r="706" spans="2:10" ht="30" customHeight="1" x14ac:dyDescent="0.25">
      <c r="B706" s="69" t="s">
        <v>14</v>
      </c>
      <c r="C706" s="179" t="s">
        <v>460</v>
      </c>
      <c r="D706" s="180"/>
      <c r="E706" s="198"/>
      <c r="F706" s="127" t="s">
        <v>20</v>
      </c>
      <c r="G706" s="128"/>
      <c r="H706" s="128"/>
      <c r="I706" s="128"/>
      <c r="J706" s="128"/>
    </row>
    <row r="707" spans="2:10" x14ac:dyDescent="0.25">
      <c r="B707" s="69" t="s">
        <v>21</v>
      </c>
      <c r="C707" s="157" t="s">
        <v>278</v>
      </c>
      <c r="D707" s="158"/>
      <c r="E707" s="159"/>
      <c r="F707" s="131" t="s">
        <v>20</v>
      </c>
      <c r="G707" s="132"/>
      <c r="H707" s="132"/>
      <c r="I707" s="132"/>
      <c r="J707" s="132"/>
    </row>
    <row r="708" spans="2:10" x14ac:dyDescent="0.25">
      <c r="B708" s="176" t="s">
        <v>84</v>
      </c>
      <c r="C708" s="176"/>
      <c r="D708" s="176"/>
      <c r="E708" s="176"/>
      <c r="F708" s="176"/>
      <c r="G708" s="176"/>
      <c r="H708" s="176"/>
      <c r="I708" s="176"/>
      <c r="J708" s="176"/>
    </row>
    <row r="709" spans="2:10" ht="32.25" customHeight="1" x14ac:dyDescent="0.25">
      <c r="B709" s="98" t="s">
        <v>15</v>
      </c>
      <c r="C709" s="230" t="s">
        <v>461</v>
      </c>
      <c r="D709" s="219"/>
      <c r="E709" s="220"/>
      <c r="F709" s="134" t="s">
        <v>20</v>
      </c>
      <c r="G709" s="134"/>
      <c r="H709" s="134"/>
      <c r="I709" s="134"/>
      <c r="J709" s="134"/>
    </row>
  </sheetData>
  <mergeCells count="831">
    <mergeCell ref="C85:E85"/>
    <mergeCell ref="F85:J85"/>
    <mergeCell ref="C102:E102"/>
    <mergeCell ref="F102:J102"/>
    <mergeCell ref="F496:J496"/>
    <mergeCell ref="F261:J261"/>
    <mergeCell ref="C653:E653"/>
    <mergeCell ref="F653:J653"/>
    <mergeCell ref="C666:E666"/>
    <mergeCell ref="F666:J666"/>
    <mergeCell ref="C667:E667"/>
    <mergeCell ref="F667:J667"/>
    <mergeCell ref="C668:E668"/>
    <mergeCell ref="F668:J668"/>
    <mergeCell ref="C669:E669"/>
    <mergeCell ref="F669:J669"/>
    <mergeCell ref="F662:J662"/>
    <mergeCell ref="F664:J664"/>
    <mergeCell ref="F663:J663"/>
    <mergeCell ref="C663:E663"/>
    <mergeCell ref="C651:E651"/>
    <mergeCell ref="F651:J651"/>
    <mergeCell ref="C652:E652"/>
    <mergeCell ref="F652:J652"/>
    <mergeCell ref="B640:J640"/>
    <mergeCell ref="C641:J641"/>
    <mergeCell ref="C643:J643"/>
    <mergeCell ref="B645:J645"/>
    <mergeCell ref="C646:E646"/>
    <mergeCell ref="C647:E647"/>
    <mergeCell ref="B650:J650"/>
    <mergeCell ref="F634:J634"/>
    <mergeCell ref="C635:E635"/>
    <mergeCell ref="F635:J635"/>
    <mergeCell ref="C636:E636"/>
    <mergeCell ref="F636:J636"/>
    <mergeCell ref="F646:J646"/>
    <mergeCell ref="F647:J647"/>
    <mergeCell ref="F648:J648"/>
    <mergeCell ref="F649:J649"/>
    <mergeCell ref="F565:J565"/>
    <mergeCell ref="F566:J566"/>
    <mergeCell ref="F568:J568"/>
    <mergeCell ref="F569:J569"/>
    <mergeCell ref="F589:J589"/>
    <mergeCell ref="F590:J590"/>
    <mergeCell ref="F591:J591"/>
    <mergeCell ref="F613:J613"/>
    <mergeCell ref="F614:J614"/>
    <mergeCell ref="B586:J586"/>
    <mergeCell ref="C587:J587"/>
    <mergeCell ref="B588:J588"/>
    <mergeCell ref="C589:E589"/>
    <mergeCell ref="C590:E590"/>
    <mergeCell ref="B592:J592"/>
    <mergeCell ref="C593:E593"/>
    <mergeCell ref="F593:J593"/>
    <mergeCell ref="C595:E595"/>
    <mergeCell ref="F595:J595"/>
    <mergeCell ref="C594:E594"/>
    <mergeCell ref="F594:J594"/>
    <mergeCell ref="B610:J610"/>
    <mergeCell ref="B599:J599"/>
    <mergeCell ref="C600:J600"/>
    <mergeCell ref="F540:J540"/>
    <mergeCell ref="F541:J541"/>
    <mergeCell ref="F542:J542"/>
    <mergeCell ref="F543:J543"/>
    <mergeCell ref="F544:J544"/>
    <mergeCell ref="F553:J553"/>
    <mergeCell ref="F554:J554"/>
    <mergeCell ref="F555:J555"/>
    <mergeCell ref="F557:J557"/>
    <mergeCell ref="B548:J548"/>
    <mergeCell ref="C549:J549"/>
    <mergeCell ref="C550:J550"/>
    <mergeCell ref="C551:J551"/>
    <mergeCell ref="C419:E419"/>
    <mergeCell ref="F419:J419"/>
    <mergeCell ref="C457:E457"/>
    <mergeCell ref="F456:J456"/>
    <mergeCell ref="F457:J457"/>
    <mergeCell ref="C438:J438"/>
    <mergeCell ref="F441:J441"/>
    <mergeCell ref="F442:J442"/>
    <mergeCell ref="F443:J443"/>
    <mergeCell ref="C446:E446"/>
    <mergeCell ref="F446:J446"/>
    <mergeCell ref="C447:E447"/>
    <mergeCell ref="F447:J447"/>
    <mergeCell ref="C448:E448"/>
    <mergeCell ref="F448:J448"/>
    <mergeCell ref="C442:E442"/>
    <mergeCell ref="C317:E317"/>
    <mergeCell ref="F317:J317"/>
    <mergeCell ref="F318:J318"/>
    <mergeCell ref="C332:E332"/>
    <mergeCell ref="F332:J332"/>
    <mergeCell ref="C416:E416"/>
    <mergeCell ref="C417:E417"/>
    <mergeCell ref="F417:J417"/>
    <mergeCell ref="C418:E418"/>
    <mergeCell ref="F418:J418"/>
    <mergeCell ref="F360:J360"/>
    <mergeCell ref="F361:J361"/>
    <mergeCell ref="F362:J362"/>
    <mergeCell ref="F376:J376"/>
    <mergeCell ref="F377:J377"/>
    <mergeCell ref="F378:J378"/>
    <mergeCell ref="C271:J271"/>
    <mergeCell ref="C272:J272"/>
    <mergeCell ref="C273:J273"/>
    <mergeCell ref="C288:J288"/>
    <mergeCell ref="F297:J297"/>
    <mergeCell ref="F298:J298"/>
    <mergeCell ref="C296:E296"/>
    <mergeCell ref="C297:E297"/>
    <mergeCell ref="C298:E298"/>
    <mergeCell ref="C347:E347"/>
    <mergeCell ref="F347:J347"/>
    <mergeCell ref="C349:E349"/>
    <mergeCell ref="C341:J341"/>
    <mergeCell ref="F331:J331"/>
    <mergeCell ref="C350:E350"/>
    <mergeCell ref="F348:J348"/>
    <mergeCell ref="F350:J350"/>
    <mergeCell ref="F343:J343"/>
    <mergeCell ref="F333:J333"/>
    <mergeCell ref="F277:J277"/>
    <mergeCell ref="F278:J278"/>
    <mergeCell ref="F280:J280"/>
    <mergeCell ref="C76:J76"/>
    <mergeCell ref="C81:J81"/>
    <mergeCell ref="C247:E247"/>
    <mergeCell ref="F247:J247"/>
    <mergeCell ref="C285:J285"/>
    <mergeCell ref="C286:J286"/>
    <mergeCell ref="C287:J287"/>
    <mergeCell ref="C249:E249"/>
    <mergeCell ref="F249:J249"/>
    <mergeCell ref="C261:E261"/>
    <mergeCell ref="F241:J241"/>
    <mergeCell ref="F242:J242"/>
    <mergeCell ref="F243:J243"/>
    <mergeCell ref="F244:J244"/>
    <mergeCell ref="F245:J245"/>
    <mergeCell ref="C262:E262"/>
    <mergeCell ref="C315:E315"/>
    <mergeCell ref="F315:J315"/>
    <mergeCell ref="C316:E316"/>
    <mergeCell ref="F316:J316"/>
    <mergeCell ref="C179:J179"/>
    <mergeCell ref="F200:J200"/>
    <mergeCell ref="F201:J201"/>
    <mergeCell ref="F202:J202"/>
    <mergeCell ref="C228:E228"/>
    <mergeCell ref="C229:E229"/>
    <mergeCell ref="C231:E231"/>
    <mergeCell ref="F228:J228"/>
    <mergeCell ref="F229:J229"/>
    <mergeCell ref="F230:J230"/>
    <mergeCell ref="F231:J231"/>
    <mergeCell ref="C201:E201"/>
    <mergeCell ref="C215:E215"/>
    <mergeCell ref="F215:J215"/>
    <mergeCell ref="C213:E213"/>
    <mergeCell ref="F213:J213"/>
    <mergeCell ref="B227:J227"/>
    <mergeCell ref="B223:J223"/>
    <mergeCell ref="B212:J212"/>
    <mergeCell ref="B209:J209"/>
    <mergeCell ref="B206:J206"/>
    <mergeCell ref="B219:J219"/>
    <mergeCell ref="F214:J214"/>
    <mergeCell ref="C121:E121"/>
    <mergeCell ref="F121:J121"/>
    <mergeCell ref="C130:J130"/>
    <mergeCell ref="C158:E158"/>
    <mergeCell ref="F158:J158"/>
    <mergeCell ref="C157:E157"/>
    <mergeCell ref="F157:J157"/>
    <mergeCell ref="C172:E172"/>
    <mergeCell ref="F172:J172"/>
    <mergeCell ref="F140:J140"/>
    <mergeCell ref="F141:J141"/>
    <mergeCell ref="B149:J149"/>
    <mergeCell ref="C147:J147"/>
    <mergeCell ref="C148:J148"/>
    <mergeCell ref="C129:J129"/>
    <mergeCell ref="C131:J131"/>
    <mergeCell ref="C140:E140"/>
    <mergeCell ref="C170:E170"/>
    <mergeCell ref="C139:E139"/>
    <mergeCell ref="C156:E156"/>
    <mergeCell ref="C159:E159"/>
    <mergeCell ref="C146:J146"/>
    <mergeCell ref="B155:J155"/>
    <mergeCell ref="C134:E134"/>
    <mergeCell ref="B12:J12"/>
    <mergeCell ref="C13:E13"/>
    <mergeCell ref="F13:J13"/>
    <mergeCell ref="C8:J8"/>
    <mergeCell ref="C37:J37"/>
    <mergeCell ref="C48:E48"/>
    <mergeCell ref="F48:J48"/>
    <mergeCell ref="F170:J170"/>
    <mergeCell ref="C185:E185"/>
    <mergeCell ref="F185:J185"/>
    <mergeCell ref="F89:J89"/>
    <mergeCell ref="F90:J90"/>
    <mergeCell ref="F156:J156"/>
    <mergeCell ref="F159:J159"/>
    <mergeCell ref="C123:E123"/>
    <mergeCell ref="F120:J120"/>
    <mergeCell ref="F122:J122"/>
    <mergeCell ref="F123:J123"/>
    <mergeCell ref="F133:J133"/>
    <mergeCell ref="F134:J134"/>
    <mergeCell ref="F135:J135"/>
    <mergeCell ref="F136:J136"/>
    <mergeCell ref="F137:J137"/>
    <mergeCell ref="F139:J139"/>
    <mergeCell ref="B6:J6"/>
    <mergeCell ref="C7:J7"/>
    <mergeCell ref="C9:J9"/>
    <mergeCell ref="B10:J10"/>
    <mergeCell ref="C11:E11"/>
    <mergeCell ref="F11:J11"/>
    <mergeCell ref="C25:E25"/>
    <mergeCell ref="F25:J25"/>
    <mergeCell ref="F88:J88"/>
    <mergeCell ref="C61:J61"/>
    <mergeCell ref="B54:J54"/>
    <mergeCell ref="C55:J55"/>
    <mergeCell ref="C56:J56"/>
    <mergeCell ref="C57:J57"/>
    <mergeCell ref="B62:J62"/>
    <mergeCell ref="C58:J58"/>
    <mergeCell ref="C59:J59"/>
    <mergeCell ref="C60:J60"/>
    <mergeCell ref="C63:E63"/>
    <mergeCell ref="C64:E64"/>
    <mergeCell ref="B65:J65"/>
    <mergeCell ref="C66:E66"/>
    <mergeCell ref="B72:J72"/>
    <mergeCell ref="B82:J82"/>
    <mergeCell ref="B94:J94"/>
    <mergeCell ref="B708:J708"/>
    <mergeCell ref="C709:E709"/>
    <mergeCell ref="F709:J709"/>
    <mergeCell ref="C703:J703"/>
    <mergeCell ref="C702:J702"/>
    <mergeCell ref="C704:J704"/>
    <mergeCell ref="B705:J705"/>
    <mergeCell ref="C706:E706"/>
    <mergeCell ref="C707:E707"/>
    <mergeCell ref="F706:J706"/>
    <mergeCell ref="F707:J707"/>
    <mergeCell ref="C696:E696"/>
    <mergeCell ref="F696:J696"/>
    <mergeCell ref="C697:E697"/>
    <mergeCell ref="F697:J697"/>
    <mergeCell ref="C687:J687"/>
    <mergeCell ref="C692:E692"/>
    <mergeCell ref="C693:E693"/>
    <mergeCell ref="C688:J688"/>
    <mergeCell ref="B701:J701"/>
    <mergeCell ref="B689:J689"/>
    <mergeCell ref="C690:E690"/>
    <mergeCell ref="C691:E691"/>
    <mergeCell ref="B694:J694"/>
    <mergeCell ref="C695:E695"/>
    <mergeCell ref="F695:J695"/>
    <mergeCell ref="F690:J690"/>
    <mergeCell ref="F691:J691"/>
    <mergeCell ref="F692:J692"/>
    <mergeCell ref="F693:J693"/>
    <mergeCell ref="B675:J675"/>
    <mergeCell ref="C676:E676"/>
    <mergeCell ref="C677:E677"/>
    <mergeCell ref="B678:J678"/>
    <mergeCell ref="C679:E679"/>
    <mergeCell ref="F679:J679"/>
    <mergeCell ref="C680:E680"/>
    <mergeCell ref="F680:J680"/>
    <mergeCell ref="F676:J676"/>
    <mergeCell ref="F677:J677"/>
    <mergeCell ref="C619:E619"/>
    <mergeCell ref="F619:J619"/>
    <mergeCell ref="C629:E629"/>
    <mergeCell ref="C630:E630"/>
    <mergeCell ref="C644:J644"/>
    <mergeCell ref="C648:E648"/>
    <mergeCell ref="C649:E649"/>
    <mergeCell ref="C624:J624"/>
    <mergeCell ref="C625:J625"/>
    <mergeCell ref="B626:J626"/>
    <mergeCell ref="C627:E627"/>
    <mergeCell ref="C628:E628"/>
    <mergeCell ref="B631:J631"/>
    <mergeCell ref="F627:J627"/>
    <mergeCell ref="F628:J628"/>
    <mergeCell ref="B623:J623"/>
    <mergeCell ref="C642:J642"/>
    <mergeCell ref="F629:J629"/>
    <mergeCell ref="F630:J630"/>
    <mergeCell ref="C632:E632"/>
    <mergeCell ref="F632:J632"/>
    <mergeCell ref="C633:E633"/>
    <mergeCell ref="F633:J633"/>
    <mergeCell ref="C634:E634"/>
    <mergeCell ref="C615:E615"/>
    <mergeCell ref="C616:E616"/>
    <mergeCell ref="C611:J611"/>
    <mergeCell ref="B612:J612"/>
    <mergeCell ref="C613:E613"/>
    <mergeCell ref="C614:E614"/>
    <mergeCell ref="B617:J617"/>
    <mergeCell ref="C618:E618"/>
    <mergeCell ref="F618:J618"/>
    <mergeCell ref="F615:J615"/>
    <mergeCell ref="F616:J616"/>
    <mergeCell ref="B601:J601"/>
    <mergeCell ref="C602:E602"/>
    <mergeCell ref="B603:J603"/>
    <mergeCell ref="C604:E604"/>
    <mergeCell ref="F604:J604"/>
    <mergeCell ref="C605:E605"/>
    <mergeCell ref="F605:J605"/>
    <mergeCell ref="C606:E606"/>
    <mergeCell ref="F606:J606"/>
    <mergeCell ref="F311:J311"/>
    <mergeCell ref="B314:J314"/>
    <mergeCell ref="C355:J355"/>
    <mergeCell ref="C339:J339"/>
    <mergeCell ref="C312:E312"/>
    <mergeCell ref="B310:J310"/>
    <mergeCell ref="B322:J322"/>
    <mergeCell ref="B326:J326"/>
    <mergeCell ref="B330:J330"/>
    <mergeCell ref="C324:J324"/>
    <mergeCell ref="C325:J325"/>
    <mergeCell ref="B337:J337"/>
    <mergeCell ref="C338:J338"/>
    <mergeCell ref="C340:J340"/>
    <mergeCell ref="C313:E313"/>
    <mergeCell ref="C329:E329"/>
    <mergeCell ref="C331:E331"/>
    <mergeCell ref="F312:J312"/>
    <mergeCell ref="F313:J313"/>
    <mergeCell ref="F327:J327"/>
    <mergeCell ref="F328:J328"/>
    <mergeCell ref="F329:J329"/>
    <mergeCell ref="F344:J344"/>
    <mergeCell ref="F345:J345"/>
    <mergeCell ref="F445:J445"/>
    <mergeCell ref="B452:J452"/>
    <mergeCell ref="B455:J455"/>
    <mergeCell ref="B461:J461"/>
    <mergeCell ref="C453:J453"/>
    <mergeCell ref="C454:J454"/>
    <mergeCell ref="C460:E460"/>
    <mergeCell ref="C489:E489"/>
    <mergeCell ref="F473:J473"/>
    <mergeCell ref="F474:J474"/>
    <mergeCell ref="C476:E476"/>
    <mergeCell ref="F476:J476"/>
    <mergeCell ref="F477:J477"/>
    <mergeCell ref="F458:J458"/>
    <mergeCell ref="F459:J459"/>
    <mergeCell ref="F460:J460"/>
    <mergeCell ref="F488:J488"/>
    <mergeCell ref="F489:J489"/>
    <mergeCell ref="B235:J235"/>
    <mergeCell ref="B240:J240"/>
    <mergeCell ref="C210:E210"/>
    <mergeCell ref="C238:J238"/>
    <mergeCell ref="C239:J239"/>
    <mergeCell ref="C207:J207"/>
    <mergeCell ref="C220:J220"/>
    <mergeCell ref="C221:J221"/>
    <mergeCell ref="C211:E211"/>
    <mergeCell ref="F210:J210"/>
    <mergeCell ref="F211:J211"/>
    <mergeCell ref="F101:J101"/>
    <mergeCell ref="C103:E103"/>
    <mergeCell ref="F103:J103"/>
    <mergeCell ref="B119:J119"/>
    <mergeCell ref="B113:J113"/>
    <mergeCell ref="C109:J109"/>
    <mergeCell ref="B108:J108"/>
    <mergeCell ref="C110:J110"/>
    <mergeCell ref="C112:J112"/>
    <mergeCell ref="C116:E116"/>
    <mergeCell ref="C115:E115"/>
    <mergeCell ref="F115:J115"/>
    <mergeCell ref="F114:J114"/>
    <mergeCell ref="F116:J116"/>
    <mergeCell ref="F117:J117"/>
    <mergeCell ref="F118:J118"/>
    <mergeCell ref="B87:J87"/>
    <mergeCell ref="C95:J95"/>
    <mergeCell ref="C96:J96"/>
    <mergeCell ref="B684:J684"/>
    <mergeCell ref="C685:J685"/>
    <mergeCell ref="C686:J686"/>
    <mergeCell ref="B665:J665"/>
    <mergeCell ref="B673:J673"/>
    <mergeCell ref="C674:J674"/>
    <mergeCell ref="B658:J658"/>
    <mergeCell ref="B661:J661"/>
    <mergeCell ref="C654:E654"/>
    <mergeCell ref="F654:J654"/>
    <mergeCell ref="C659:J659"/>
    <mergeCell ref="B580:J580"/>
    <mergeCell ref="F581:J581"/>
    <mergeCell ref="C579:E579"/>
    <mergeCell ref="B567:J567"/>
    <mergeCell ref="B564:J564"/>
    <mergeCell ref="C660:J660"/>
    <mergeCell ref="C662:E662"/>
    <mergeCell ref="C664:E664"/>
    <mergeCell ref="B100:J100"/>
    <mergeCell ref="F99:J99"/>
    <mergeCell ref="B576:J576"/>
    <mergeCell ref="C581:E581"/>
    <mergeCell ref="C577:E577"/>
    <mergeCell ref="C578:E578"/>
    <mergeCell ref="C582:E582"/>
    <mergeCell ref="F582:J582"/>
    <mergeCell ref="F579:J579"/>
    <mergeCell ref="F578:J578"/>
    <mergeCell ref="F577:J577"/>
    <mergeCell ref="C591:E591"/>
    <mergeCell ref="C511:E511"/>
    <mergeCell ref="C535:E535"/>
    <mergeCell ref="B515:J515"/>
    <mergeCell ref="B536:J536"/>
    <mergeCell ref="C516:J516"/>
    <mergeCell ref="B573:J573"/>
    <mergeCell ref="C574:J574"/>
    <mergeCell ref="C575:J575"/>
    <mergeCell ref="F511:J511"/>
    <mergeCell ref="F519:J519"/>
    <mergeCell ref="C530:J530"/>
    <mergeCell ref="F533:J533"/>
    <mergeCell ref="F534:J534"/>
    <mergeCell ref="F535:J535"/>
    <mergeCell ref="C543:E543"/>
    <mergeCell ref="C544:E544"/>
    <mergeCell ref="C541:E541"/>
    <mergeCell ref="C538:E538"/>
    <mergeCell ref="C539:E539"/>
    <mergeCell ref="C540:E540"/>
    <mergeCell ref="F537:J537"/>
    <mergeCell ref="F538:J538"/>
    <mergeCell ref="F539:J539"/>
    <mergeCell ref="C569:E569"/>
    <mergeCell ref="C506:J506"/>
    <mergeCell ref="B509:J509"/>
    <mergeCell ref="C471:J471"/>
    <mergeCell ref="B472:J472"/>
    <mergeCell ref="C473:E473"/>
    <mergeCell ref="C474:E474"/>
    <mergeCell ref="B475:J475"/>
    <mergeCell ref="C477:E477"/>
    <mergeCell ref="B507:J507"/>
    <mergeCell ref="B552:J552"/>
    <mergeCell ref="B556:J556"/>
    <mergeCell ref="C537:E537"/>
    <mergeCell ref="C565:E565"/>
    <mergeCell ref="C566:E566"/>
    <mergeCell ref="B561:J561"/>
    <mergeCell ref="C505:J505"/>
    <mergeCell ref="C529:J529"/>
    <mergeCell ref="C531:J531"/>
    <mergeCell ref="B518:J518"/>
    <mergeCell ref="C555:E555"/>
    <mergeCell ref="B525:J525"/>
    <mergeCell ref="B532:J532"/>
    <mergeCell ref="C534:E534"/>
    <mergeCell ref="C388:J388"/>
    <mergeCell ref="B389:J389"/>
    <mergeCell ref="C412:E412"/>
    <mergeCell ref="B504:J504"/>
    <mergeCell ref="C429:E429"/>
    <mergeCell ref="C432:E432"/>
    <mergeCell ref="B415:J415"/>
    <mergeCell ref="B479:J480"/>
    <mergeCell ref="B423:J423"/>
    <mergeCell ref="B427:J427"/>
    <mergeCell ref="B431:J431"/>
    <mergeCell ref="B436:J436"/>
    <mergeCell ref="B440:J440"/>
    <mergeCell ref="B444:J444"/>
    <mergeCell ref="C443:E443"/>
    <mergeCell ref="C490:E490"/>
    <mergeCell ref="C494:E494"/>
    <mergeCell ref="C488:E488"/>
    <mergeCell ref="B469:J469"/>
    <mergeCell ref="C459:E459"/>
    <mergeCell ref="C445:E445"/>
    <mergeCell ref="C441:E441"/>
    <mergeCell ref="B484:J484"/>
    <mergeCell ref="B493:J493"/>
    <mergeCell ref="C377:E377"/>
    <mergeCell ref="C397:E397"/>
    <mergeCell ref="F397:J397"/>
    <mergeCell ref="C405:J405"/>
    <mergeCell ref="C406:J406"/>
    <mergeCell ref="C437:J437"/>
    <mergeCell ref="C376:E376"/>
    <mergeCell ref="F416:J416"/>
    <mergeCell ref="C413:E413"/>
    <mergeCell ref="C378:E378"/>
    <mergeCell ref="C395:E395"/>
    <mergeCell ref="C424:J424"/>
    <mergeCell ref="C414:E414"/>
    <mergeCell ref="C425:J425"/>
    <mergeCell ref="C426:J426"/>
    <mergeCell ref="C430:E430"/>
    <mergeCell ref="C380:E380"/>
    <mergeCell ref="C385:J385"/>
    <mergeCell ref="C391:E391"/>
    <mergeCell ref="C392:E392"/>
    <mergeCell ref="C394:E394"/>
    <mergeCell ref="B379:J379"/>
    <mergeCell ref="B384:J384"/>
    <mergeCell ref="C387:J387"/>
    <mergeCell ref="C361:E361"/>
    <mergeCell ref="C364:E364"/>
    <mergeCell ref="B363:J363"/>
    <mergeCell ref="F364:J364"/>
    <mergeCell ref="B371:J371"/>
    <mergeCell ref="B375:J375"/>
    <mergeCell ref="C362:E362"/>
    <mergeCell ref="C372:J372"/>
    <mergeCell ref="C373:J373"/>
    <mergeCell ref="C365:E365"/>
    <mergeCell ref="F365:J365"/>
    <mergeCell ref="C366:E366"/>
    <mergeCell ref="F366:J366"/>
    <mergeCell ref="C367:E367"/>
    <mergeCell ref="F367:J367"/>
    <mergeCell ref="C374:J374"/>
    <mergeCell ref="C359:E359"/>
    <mergeCell ref="C344:E344"/>
    <mergeCell ref="C348:E348"/>
    <mergeCell ref="B342:J342"/>
    <mergeCell ref="B346:J346"/>
    <mergeCell ref="B354:J354"/>
    <mergeCell ref="B358:J358"/>
    <mergeCell ref="C357:J357"/>
    <mergeCell ref="C356:J356"/>
    <mergeCell ref="C345:E345"/>
    <mergeCell ref="C343:E343"/>
    <mergeCell ref="F359:J359"/>
    <mergeCell ref="F349:J349"/>
    <mergeCell ref="C305:J305"/>
    <mergeCell ref="C306:J306"/>
    <mergeCell ref="C308:J308"/>
    <mergeCell ref="C309:J309"/>
    <mergeCell ref="C290:E290"/>
    <mergeCell ref="C291:E291"/>
    <mergeCell ref="C292:E292"/>
    <mergeCell ref="B300:J300"/>
    <mergeCell ref="B304:J304"/>
    <mergeCell ref="C295:E295"/>
    <mergeCell ref="C294:E294"/>
    <mergeCell ref="F290:J290"/>
    <mergeCell ref="F291:J291"/>
    <mergeCell ref="F292:J292"/>
    <mergeCell ref="F294:J294"/>
    <mergeCell ref="F295:J295"/>
    <mergeCell ref="F296:J296"/>
    <mergeCell ref="B2:J2"/>
    <mergeCell ref="C323:J323"/>
    <mergeCell ref="C327:E327"/>
    <mergeCell ref="C328:E328"/>
    <mergeCell ref="C557:E557"/>
    <mergeCell ref="C553:E553"/>
    <mergeCell ref="C554:E554"/>
    <mergeCell ref="C307:J307"/>
    <mergeCell ref="C311:E311"/>
    <mergeCell ref="C45:E45"/>
    <mergeCell ref="C67:E67"/>
    <mergeCell ref="F67:J67"/>
    <mergeCell ref="F68:J68"/>
    <mergeCell ref="C236:J236"/>
    <mergeCell ref="C237:J237"/>
    <mergeCell ref="C521:E521"/>
    <mergeCell ref="C117:E117"/>
    <mergeCell ref="C118:E118"/>
    <mergeCell ref="C137:E137"/>
    <mergeCell ref="C519:E519"/>
    <mergeCell ref="C222:J222"/>
    <mergeCell ref="B127:J127"/>
    <mergeCell ref="B138:J138"/>
    <mergeCell ref="B132:J132"/>
    <mergeCell ref="C533:E533"/>
    <mergeCell ref="B171:J171"/>
    <mergeCell ref="F173:J173"/>
    <mergeCell ref="C178:J178"/>
    <mergeCell ref="C180:J180"/>
    <mergeCell ref="B181:J181"/>
    <mergeCell ref="B183:J183"/>
    <mergeCell ref="C485:J485"/>
    <mergeCell ref="C486:J486"/>
    <mergeCell ref="B487:J487"/>
    <mergeCell ref="C526:J526"/>
    <mergeCell ref="C527:J527"/>
    <mergeCell ref="C528:J528"/>
    <mergeCell ref="C226:E226"/>
    <mergeCell ref="C224:E224"/>
    <mergeCell ref="C225:E225"/>
    <mergeCell ref="C173:E173"/>
    <mergeCell ref="C260:E260"/>
    <mergeCell ref="C275:E275"/>
    <mergeCell ref="C278:E278"/>
    <mergeCell ref="C280:E280"/>
    <mergeCell ref="C276:E276"/>
    <mergeCell ref="C277:E277"/>
    <mergeCell ref="B279:J279"/>
    <mergeCell ref="C114:E114"/>
    <mergeCell ref="C122:E122"/>
    <mergeCell ref="C120:E120"/>
    <mergeCell ref="B17:J17"/>
    <mergeCell ref="C18:J18"/>
    <mergeCell ref="C19:J19"/>
    <mergeCell ref="B20:J20"/>
    <mergeCell ref="C21:E21"/>
    <mergeCell ref="B98:J98"/>
    <mergeCell ref="C101:E101"/>
    <mergeCell ref="C99:E99"/>
    <mergeCell ref="C74:J74"/>
    <mergeCell ref="C49:E49"/>
    <mergeCell ref="C50:E50"/>
    <mergeCell ref="C42:E42"/>
    <mergeCell ref="B27:J27"/>
    <mergeCell ref="C28:E28"/>
    <mergeCell ref="C29:E29"/>
    <mergeCell ref="C22:E22"/>
    <mergeCell ref="C26:E26"/>
    <mergeCell ref="F86:J86"/>
    <mergeCell ref="C36:J36"/>
    <mergeCell ref="C97:J97"/>
    <mergeCell ref="C111:J111"/>
    <mergeCell ref="C40:E40"/>
    <mergeCell ref="C41:E41"/>
    <mergeCell ref="C83:E83"/>
    <mergeCell ref="F45:J45"/>
    <mergeCell ref="F46:J46"/>
    <mergeCell ref="F83:J83"/>
    <mergeCell ref="F84:J84"/>
    <mergeCell ref="F40:J40"/>
    <mergeCell ref="F41:J41"/>
    <mergeCell ref="F42:J42"/>
    <mergeCell ref="F43:J43"/>
    <mergeCell ref="F44:J44"/>
    <mergeCell ref="F49:J49"/>
    <mergeCell ref="F50:J50"/>
    <mergeCell ref="F63:J63"/>
    <mergeCell ref="F64:J64"/>
    <mergeCell ref="F66:J66"/>
    <mergeCell ref="C77:J77"/>
    <mergeCell ref="C78:J78"/>
    <mergeCell ref="C79:J79"/>
    <mergeCell ref="C80:J80"/>
    <mergeCell ref="B33:J33"/>
    <mergeCell ref="B38:J38"/>
    <mergeCell ref="B47:J47"/>
    <mergeCell ref="C34:J34"/>
    <mergeCell ref="C542:E542"/>
    <mergeCell ref="C141:E141"/>
    <mergeCell ref="C35:J35"/>
    <mergeCell ref="C43:E43"/>
    <mergeCell ref="C153:E153"/>
    <mergeCell ref="C154:E154"/>
    <mergeCell ref="C88:E88"/>
    <mergeCell ref="C84:E84"/>
    <mergeCell ref="C86:E86"/>
    <mergeCell ref="C39:E39"/>
    <mergeCell ref="C202:E202"/>
    <mergeCell ref="C198:E198"/>
    <mergeCell ref="C200:E200"/>
    <mergeCell ref="C439:J439"/>
    <mergeCell ref="C470:J470"/>
    <mergeCell ref="B289:J289"/>
    <mergeCell ref="C214:E214"/>
    <mergeCell ref="B293:J293"/>
    <mergeCell ref="B284:J284"/>
    <mergeCell ref="C230:E230"/>
    <mergeCell ref="C135:E135"/>
    <mergeCell ref="C44:E44"/>
    <mergeCell ref="C136:E136"/>
    <mergeCell ref="C150:E150"/>
    <mergeCell ref="C151:E151"/>
    <mergeCell ref="C152:E152"/>
    <mergeCell ref="C258:E258"/>
    <mergeCell ref="B254:J254"/>
    <mergeCell ref="C257:E257"/>
    <mergeCell ref="C245:E245"/>
    <mergeCell ref="C248:E248"/>
    <mergeCell ref="C184:E184"/>
    <mergeCell ref="B199:J199"/>
    <mergeCell ref="B177:J177"/>
    <mergeCell ref="C182:E182"/>
    <mergeCell ref="C243:E243"/>
    <mergeCell ref="C244:E244"/>
    <mergeCell ref="C241:E241"/>
    <mergeCell ref="C242:E242"/>
    <mergeCell ref="F169:J169"/>
    <mergeCell ref="C73:J73"/>
    <mergeCell ref="C75:J75"/>
    <mergeCell ref="C128:J128"/>
    <mergeCell ref="C133:E133"/>
    <mergeCell ref="B274:J274"/>
    <mergeCell ref="C255:J255"/>
    <mergeCell ref="B256:J256"/>
    <mergeCell ref="B259:J259"/>
    <mergeCell ref="B270:J270"/>
    <mergeCell ref="B246:J246"/>
    <mergeCell ref="F248:J248"/>
    <mergeCell ref="F250:J250"/>
    <mergeCell ref="C266:E266"/>
    <mergeCell ref="F266:J266"/>
    <mergeCell ref="C264:E264"/>
    <mergeCell ref="C263:E263"/>
    <mergeCell ref="C265:E265"/>
    <mergeCell ref="F260:J260"/>
    <mergeCell ref="F262:J262"/>
    <mergeCell ref="F263:J263"/>
    <mergeCell ref="F264:J264"/>
    <mergeCell ref="F265:J265"/>
    <mergeCell ref="F257:J257"/>
    <mergeCell ref="F258:J258"/>
    <mergeCell ref="F275:J275"/>
    <mergeCell ref="F276:J276"/>
    <mergeCell ref="C409:E409"/>
    <mergeCell ref="C411:E411"/>
    <mergeCell ref="C386:J386"/>
    <mergeCell ref="C390:E390"/>
    <mergeCell ref="C393:E393"/>
    <mergeCell ref="C428:E428"/>
    <mergeCell ref="C408:E408"/>
    <mergeCell ref="B396:J396"/>
    <mergeCell ref="B404:J404"/>
    <mergeCell ref="B407:J407"/>
    <mergeCell ref="F390:J390"/>
    <mergeCell ref="F391:J391"/>
    <mergeCell ref="F392:J392"/>
    <mergeCell ref="F393:J393"/>
    <mergeCell ref="F394:J394"/>
    <mergeCell ref="F395:J395"/>
    <mergeCell ref="C398:E398"/>
    <mergeCell ref="F398:J398"/>
    <mergeCell ref="C399:E399"/>
    <mergeCell ref="F399:J399"/>
    <mergeCell ref="C400:E400"/>
    <mergeCell ref="F400:J400"/>
    <mergeCell ref="C568:E568"/>
    <mergeCell ref="F21:J21"/>
    <mergeCell ref="F22:J22"/>
    <mergeCell ref="F23:J23"/>
    <mergeCell ref="F24:J24"/>
    <mergeCell ref="F26:J26"/>
    <mergeCell ref="F28:J28"/>
    <mergeCell ref="F29:J29"/>
    <mergeCell ref="C23:E23"/>
    <mergeCell ref="F39:J39"/>
    <mergeCell ref="C24:E24"/>
    <mergeCell ref="B163:J163"/>
    <mergeCell ref="C168:E168"/>
    <mergeCell ref="C169:E169"/>
    <mergeCell ref="B167:J167"/>
    <mergeCell ref="C164:J164"/>
    <mergeCell ref="C165:J165"/>
    <mergeCell ref="C166:J166"/>
    <mergeCell ref="C517:J517"/>
    <mergeCell ref="C208:J208"/>
    <mergeCell ref="C360:E360"/>
    <mergeCell ref="C410:E410"/>
    <mergeCell ref="C563:J563"/>
    <mergeCell ref="B520:J520"/>
    <mergeCell ref="F492:J492"/>
    <mergeCell ref="C508:E508"/>
    <mergeCell ref="C510:E510"/>
    <mergeCell ref="C463:E463"/>
    <mergeCell ref="C458:E458"/>
    <mergeCell ref="C462:E462"/>
    <mergeCell ref="C456:E456"/>
    <mergeCell ref="C495:E495"/>
    <mergeCell ref="C498:E498"/>
    <mergeCell ref="C497:E497"/>
    <mergeCell ref="C491:E491"/>
    <mergeCell ref="C492:E492"/>
    <mergeCell ref="F490:J490"/>
    <mergeCell ref="F491:J491"/>
    <mergeCell ref="F494:J494"/>
    <mergeCell ref="F495:J495"/>
    <mergeCell ref="F497:J497"/>
    <mergeCell ref="F498:J498"/>
    <mergeCell ref="F499:J499"/>
    <mergeCell ref="F500:J500"/>
    <mergeCell ref="C496:E496"/>
    <mergeCell ref="F508:J508"/>
    <mergeCell ref="F510:J510"/>
    <mergeCell ref="C562:J562"/>
    <mergeCell ref="F224:J224"/>
    <mergeCell ref="F225:J225"/>
    <mergeCell ref="F226:J226"/>
    <mergeCell ref="F150:J150"/>
    <mergeCell ref="F151:J151"/>
    <mergeCell ref="F152:J152"/>
    <mergeCell ref="F153:J153"/>
    <mergeCell ref="F154:J154"/>
    <mergeCell ref="F182:J182"/>
    <mergeCell ref="F184:J184"/>
    <mergeCell ref="F196:J196"/>
    <mergeCell ref="F197:J197"/>
    <mergeCell ref="B189:J189"/>
    <mergeCell ref="B195:J195"/>
    <mergeCell ref="C197:E197"/>
    <mergeCell ref="C196:E196"/>
    <mergeCell ref="C190:J190"/>
    <mergeCell ref="C191:J191"/>
    <mergeCell ref="C192:J192"/>
    <mergeCell ref="C193:J193"/>
    <mergeCell ref="C194:J194"/>
    <mergeCell ref="F198:J198"/>
    <mergeCell ref="F168:J168"/>
  </mergeCells>
  <phoneticPr fontId="1" type="noConversion"/>
  <pageMargins left="0.511811024" right="0.511811024" top="0.78740157499999996" bottom="0.78740157499999996" header="0.31496062000000002" footer="0.31496062000000002"/>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F8FC-B5B6-4898-A0C7-404DBBA2E6C7}">
  <dimension ref="A1:C47"/>
  <sheetViews>
    <sheetView showGridLines="0" topLeftCell="A20" workbookViewId="0">
      <selection activeCell="C52" sqref="C52"/>
    </sheetView>
  </sheetViews>
  <sheetFormatPr defaultRowHeight="15" x14ac:dyDescent="0.25"/>
  <cols>
    <col min="2" max="2" width="9.140625" style="80"/>
    <col min="3" max="3" width="150.85546875" style="78" customWidth="1"/>
  </cols>
  <sheetData>
    <row r="1" spans="1:3" ht="18" customHeight="1" x14ac:dyDescent="0.25"/>
    <row r="2" spans="1:3" ht="25.5" customHeight="1" x14ac:dyDescent="0.25">
      <c r="A2" s="284" t="s">
        <v>262</v>
      </c>
      <c r="B2" s="284"/>
      <c r="C2" s="284"/>
    </row>
    <row r="3" spans="1:3" ht="18" customHeight="1" x14ac:dyDescent="0.25">
      <c r="A3" s="291" t="s">
        <v>333</v>
      </c>
      <c r="B3" s="103" t="s">
        <v>13</v>
      </c>
      <c r="C3" s="104" t="str">
        <f>VLOOKUP("R-01",'Relatorio de Riscos'!B:J,2,0)</f>
        <v>Não atendimento à necessidade pública da contratação concluída em tempo hábil.</v>
      </c>
    </row>
    <row r="4" spans="1:3" ht="18" customHeight="1" x14ac:dyDescent="0.25">
      <c r="A4" s="292"/>
      <c r="B4" s="99" t="s">
        <v>16</v>
      </c>
      <c r="C4" s="100" t="str">
        <f>VLOOKUP("R-02",'Relatorio de Riscos'!B:J,2,0)</f>
        <v>Processo irregular.</v>
      </c>
    </row>
    <row r="5" spans="1:3" ht="18" customHeight="1" x14ac:dyDescent="0.25">
      <c r="A5" s="292"/>
      <c r="B5" s="99" t="s">
        <v>17</v>
      </c>
      <c r="C5" s="100" t="str">
        <f>VLOOKUP("R-03",'Relatorio de Riscos'!B:J,2,0)</f>
        <v>Solução inadequada, que não atenda à necessidade de negócio que a desencadeou.</v>
      </c>
    </row>
    <row r="6" spans="1:3" ht="18" customHeight="1" x14ac:dyDescent="0.25">
      <c r="A6" s="292"/>
      <c r="B6" s="99" t="s">
        <v>39</v>
      </c>
      <c r="C6" s="100" t="str">
        <f>VLOOKUP("R-04",'Relatorio de Riscos'!B:J,2,0)</f>
        <v>Agrupamento indevido de objeto divisível.</v>
      </c>
    </row>
    <row r="7" spans="1:3" ht="18" customHeight="1" x14ac:dyDescent="0.25">
      <c r="A7" s="292"/>
      <c r="B7" s="99" t="s">
        <v>44</v>
      </c>
      <c r="C7" s="100" t="str">
        <f>VLOOKUP("R-05",'Relatorio de Riscos'!B:J,2,0)</f>
        <v xml:space="preserve">Contrato oneroso ou insuficiente para atender às necessidades da Administração.
</v>
      </c>
    </row>
    <row r="8" spans="1:3" ht="18" customHeight="1" x14ac:dyDescent="0.25">
      <c r="A8" s="292"/>
      <c r="B8" s="99" t="s">
        <v>48</v>
      </c>
      <c r="C8" s="100" t="str">
        <f>VLOOKUP("R-06",'Relatorio de Riscos'!B:J,2,0)</f>
        <v>Denúncias ou representações de terceiros junto a órgãos externos (poder judiciário, CGU ou TCU).</v>
      </c>
    </row>
    <row r="9" spans="1:3" ht="18" customHeight="1" x14ac:dyDescent="0.25">
      <c r="A9" s="292"/>
      <c r="B9" s="99" t="s">
        <v>53</v>
      </c>
      <c r="C9" s="100" t="str">
        <f>VLOOKUP("R-07",'Relatorio de Riscos'!B:J,2,0)</f>
        <v xml:space="preserve">Estimativa antieconômica, inexequível ou insuficiente para cobrir os custos da contratação. </v>
      </c>
    </row>
    <row r="10" spans="1:3" ht="18" customHeight="1" x14ac:dyDescent="0.25">
      <c r="A10" s="292"/>
      <c r="B10" s="99" t="s">
        <v>57</v>
      </c>
      <c r="C10" s="100" t="str">
        <f>VLOOKUP("R-08",'Relatorio de Riscos'!B:J,2,0)</f>
        <v xml:space="preserve">Valores salariais antieconômicos. Potencial prejuízo à Administração. </v>
      </c>
    </row>
    <row r="11" spans="1:3" ht="18" customHeight="1" x14ac:dyDescent="0.25">
      <c r="A11" s="292"/>
      <c r="B11" s="99" t="s">
        <v>58</v>
      </c>
      <c r="C11" s="100" t="str">
        <f>VLOOKUP("R-09",'Relatorio de Riscos'!B:J,2,0)</f>
        <v>Ilegalidade na contratação (salários praticados abaixo dos pisos mínimos das categorias).</v>
      </c>
    </row>
    <row r="12" spans="1:3" ht="18" customHeight="1" x14ac:dyDescent="0.25">
      <c r="A12" s="292"/>
      <c r="B12" s="99" t="s">
        <v>61</v>
      </c>
      <c r="C12" s="100" t="str">
        <f>VLOOKUP("R-10",'Relatorio de Riscos'!B:J,2,0)</f>
        <v>Impossibilidade de trabalho de forma remota (teletrabalho).</v>
      </c>
    </row>
    <row r="13" spans="1:3" ht="18" customHeight="1" x14ac:dyDescent="0.25">
      <c r="A13" s="292"/>
      <c r="B13" s="99" t="s">
        <v>62</v>
      </c>
      <c r="C13" s="100" t="str">
        <f>VLOOKUP("R-11",'Relatorio de Riscos'!B:J,2,0)</f>
        <v>Dificuldade de resolução de problemas quanto ao recebimento de seus salários e/ou demais benefícios.</v>
      </c>
    </row>
    <row r="14" spans="1:3" ht="18" customHeight="1" x14ac:dyDescent="0.25">
      <c r="A14" s="292"/>
      <c r="B14" s="99" t="s">
        <v>63</v>
      </c>
      <c r="C14" s="100" t="str">
        <f>VLOOKUP("R-12",'Relatorio de Riscos'!B:J,2,0)</f>
        <v>Não comprovação do alcance dos benefícios diretos e indiretos almejados com a contratação.</v>
      </c>
    </row>
    <row r="15" spans="1:3" ht="18" customHeight="1" x14ac:dyDescent="0.25">
      <c r="A15" s="292"/>
      <c r="B15" s="99" t="s">
        <v>64</v>
      </c>
      <c r="C15" s="100" t="str">
        <f>VLOOKUP("R-13",'Relatorio de Riscos'!B:J,2,0)</f>
        <v xml:space="preserve">Situação irregular da contratada durante o contrato.
</v>
      </c>
    </row>
    <row r="16" spans="1:3" ht="18" customHeight="1" x14ac:dyDescent="0.25">
      <c r="A16" s="292"/>
      <c r="B16" s="99" t="s">
        <v>65</v>
      </c>
      <c r="C16" s="100" t="str">
        <f>VLOOKUP("R-14",'Relatorio de Riscos'!B:J,2,0)</f>
        <v>Contratação de empresa incapaz de executar o contrato.</v>
      </c>
    </row>
    <row r="17" spans="1:3" ht="18" customHeight="1" x14ac:dyDescent="0.25">
      <c r="A17" s="292"/>
      <c r="B17" s="99" t="s">
        <v>66</v>
      </c>
      <c r="C17" s="100" t="str">
        <f>VLOOKUP("R-15",'Relatorio de Riscos'!B:J,2,0)</f>
        <v>Insegurança para julgamento das propostas e aceite da documentação de licitação.</v>
      </c>
    </row>
    <row r="18" spans="1:3" ht="18" customHeight="1" x14ac:dyDescent="0.25">
      <c r="A18" s="292"/>
      <c r="B18" s="99" t="s">
        <v>67</v>
      </c>
      <c r="C18" s="100" t="str">
        <f>VLOOKUP("R-16",'Relatorio de Riscos'!B:J,2,0)</f>
        <v>Aceite de proposta com a existência de "jogo de planilhas" (proposta menor preço global, mas com itens abaixo do mercado (subpreço) e outros acima (sobrepreço).</v>
      </c>
    </row>
    <row r="19" spans="1:3" ht="18" customHeight="1" x14ac:dyDescent="0.25">
      <c r="A19" s="292"/>
      <c r="B19" s="99" t="s">
        <v>68</v>
      </c>
      <c r="C19" s="100" t="str">
        <f>VLOOKUP("R-17",'Relatorio de Riscos'!B:J,2,0)</f>
        <v>Ausência de parecer jurídico.</v>
      </c>
    </row>
    <row r="20" spans="1:3" ht="18" customHeight="1" x14ac:dyDescent="0.25">
      <c r="A20" s="293"/>
      <c r="B20" s="101" t="s">
        <v>69</v>
      </c>
      <c r="C20" s="102" t="str">
        <f>VLOOKUP("R-18",'Relatorio de Riscos'!B:J,2,0)</f>
        <v>Aumento indevido de quantidades.</v>
      </c>
    </row>
    <row r="21" spans="1:3" ht="18" customHeight="1" x14ac:dyDescent="0.25">
      <c r="A21" s="288" t="s">
        <v>3</v>
      </c>
      <c r="B21" s="105" t="s">
        <v>70</v>
      </c>
      <c r="C21" s="106" t="str">
        <f>VLOOKUP("R-19",'Relatorio de Riscos'!B:J,2,0)</f>
        <v>Erros no dimensionamento das propostas dos licitantes.</v>
      </c>
    </row>
    <row r="22" spans="1:3" ht="18" customHeight="1" x14ac:dyDescent="0.25">
      <c r="A22" s="289"/>
      <c r="B22" s="107" t="s">
        <v>71</v>
      </c>
      <c r="C22" s="108" t="str">
        <f>VLOOKUP("R-20",'Relatorio de Riscos'!B:J,2,0)</f>
        <v>Impugnação ao edital.</v>
      </c>
    </row>
    <row r="23" spans="1:3" ht="18" customHeight="1" x14ac:dyDescent="0.25">
      <c r="A23" s="289"/>
      <c r="B23" s="107" t="s">
        <v>72</v>
      </c>
      <c r="C23" s="108" t="str">
        <f>VLOOKUP("R-21",'Relatorio de Riscos'!B:J,2,0)</f>
        <v>Aceitação de proposta e habilitação em desacordo com o edital.</v>
      </c>
    </row>
    <row r="24" spans="1:3" ht="18" customHeight="1" x14ac:dyDescent="0.25">
      <c r="A24" s="289"/>
      <c r="B24" s="107" t="s">
        <v>73</v>
      </c>
      <c r="C24" s="108" t="str">
        <f>VLOOKUP("R-22",'Relatorio de Riscos'!B:J,2,0)</f>
        <v>Insegurança do julgador da licitação.</v>
      </c>
    </row>
    <row r="25" spans="1:3" ht="18" customHeight="1" x14ac:dyDescent="0.25">
      <c r="A25" s="289"/>
      <c r="B25" s="107" t="s">
        <v>74</v>
      </c>
      <c r="C25" s="108" t="str">
        <f>VLOOKUP("R-23",'Relatorio de Riscos'!B:J,2,0)</f>
        <v>Desclassificação indevida de proposta economicamente mais vantajosa para a Administração.</v>
      </c>
    </row>
    <row r="26" spans="1:3" ht="18" customHeight="1" x14ac:dyDescent="0.25">
      <c r="A26" s="289"/>
      <c r="B26" s="107" t="s">
        <v>75</v>
      </c>
      <c r="C26" s="108" t="str">
        <f>VLOOKUP("R-24",'Relatorio de Riscos'!B:J,2,0)</f>
        <v>Classificação de proposta inexequível.</v>
      </c>
    </row>
    <row r="27" spans="1:3" ht="18" customHeight="1" x14ac:dyDescent="0.25">
      <c r="A27" s="289"/>
      <c r="B27" s="107" t="s">
        <v>76</v>
      </c>
      <c r="C27" s="108" t="str">
        <f>VLOOKUP("R-25",'Relatorio de Riscos'!B:J,2,0)</f>
        <v>Inabilitação indevida de licitante provisoriamente em primeiro lugar na classificação do preço.</v>
      </c>
    </row>
    <row r="28" spans="1:3" ht="18" customHeight="1" x14ac:dyDescent="0.25">
      <c r="A28" s="289"/>
      <c r="B28" s="107" t="s">
        <v>77</v>
      </c>
      <c r="C28" s="108" t="str">
        <f>VLOOKUP("R-26",'Relatorio de Riscos'!B:J,2,0)</f>
        <v>Favorecimento de ambiente propício a conluio entre licitantes para fraude.</v>
      </c>
    </row>
    <row r="29" spans="1:3" ht="18" customHeight="1" x14ac:dyDescent="0.25">
      <c r="A29" s="289"/>
      <c r="B29" s="107" t="s">
        <v>78</v>
      </c>
      <c r="C29" s="108" t="str">
        <f>VLOOKUP("R-27",'Relatorio de Riscos'!B:J,2,0)</f>
        <v>Cerceamento ao acompanhamento do certame pelos fornecedores.</v>
      </c>
    </row>
    <row r="30" spans="1:3" ht="18" customHeight="1" x14ac:dyDescent="0.25">
      <c r="A30" s="289"/>
      <c r="B30" s="107" t="s">
        <v>79</v>
      </c>
      <c r="C30" s="108" t="str">
        <f>VLOOKUP("R-28",'Relatorio de Riscos'!B:J,2,0)</f>
        <v>Judicialização do processo.</v>
      </c>
    </row>
    <row r="31" spans="1:3" ht="18" customHeight="1" x14ac:dyDescent="0.25">
      <c r="A31" s="290"/>
      <c r="B31" s="109" t="s">
        <v>213</v>
      </c>
      <c r="C31" s="110" t="str">
        <f>VLOOKUP("R-29",'Relatorio de Riscos'!B:J,2,0)</f>
        <v>Licitação deserta ou fracassada.</v>
      </c>
    </row>
    <row r="32" spans="1:3" ht="18" customHeight="1" x14ac:dyDescent="0.25">
      <c r="A32" s="285" t="s">
        <v>4</v>
      </c>
      <c r="B32" s="111" t="s">
        <v>218</v>
      </c>
      <c r="C32" s="112" t="str">
        <f>VLOOKUP("R-30",'Relatorio de Riscos'!B:J,2,0)</f>
        <v>Descumprimento das obrigações trabalhistas, previdenciárias e com FGTS da contratada (Risco obrigatório - art. 18 da IN SEGES/MP nº 05/2017).</v>
      </c>
    </row>
    <row r="33" spans="1:3" ht="18" customHeight="1" x14ac:dyDescent="0.25">
      <c r="A33" s="286"/>
      <c r="B33" s="113" t="s">
        <v>228</v>
      </c>
      <c r="C33" s="114" t="str">
        <f>VLOOKUP("R-31",'Relatorio de Riscos'!B:J,2,0)</f>
        <v>Comunicação insuficiente e inadequada com os administradores da empresa.</v>
      </c>
    </row>
    <row r="34" spans="1:3" ht="18" customHeight="1" x14ac:dyDescent="0.25">
      <c r="A34" s="286"/>
      <c r="B34" s="113" t="s">
        <v>229</v>
      </c>
      <c r="C34" s="114" t="str">
        <f>VLOOKUP("R-32",'Relatorio de Riscos'!B:J,2,0)</f>
        <v>Dependência excessiva em relação à contratada.</v>
      </c>
    </row>
    <row r="35" spans="1:3" ht="18" customHeight="1" x14ac:dyDescent="0.25">
      <c r="A35" s="286"/>
      <c r="B35" s="113" t="s">
        <v>230</v>
      </c>
      <c r="C35" s="114" t="str">
        <f>VLOOKUP("R-33",'Relatorio de Riscos'!B:J,2,0)</f>
        <v>Prejuízo na relação custo x benefício da solução contratada.</v>
      </c>
    </row>
    <row r="36" spans="1:3" ht="18" customHeight="1" x14ac:dyDescent="0.25">
      <c r="A36" s="286"/>
      <c r="B36" s="113" t="s">
        <v>231</v>
      </c>
      <c r="C36" s="114" t="str">
        <f>VLOOKUP("R-34",'Relatorio de Riscos'!B:J,2,0)</f>
        <v>Falhas na comunicação entre as partes.</v>
      </c>
    </row>
    <row r="37" spans="1:3" ht="18" customHeight="1" x14ac:dyDescent="0.25">
      <c r="A37" s="286"/>
      <c r="B37" s="113" t="s">
        <v>232</v>
      </c>
      <c r="C37" s="114" t="str">
        <f>VLOOKUP("R-35",'Relatorio de Riscos'!B:J,2,0)</f>
        <v>Relação de trabalhadores da GFIP desatualizada.</v>
      </c>
    </row>
    <row r="38" spans="1:3" ht="18" customHeight="1" x14ac:dyDescent="0.25">
      <c r="A38" s="286"/>
      <c r="B38" s="113" t="s">
        <v>233</v>
      </c>
      <c r="C38" s="114" t="str">
        <f>VLOOKUP("R-36",'Relatorio de Riscos'!B:J,2,0)</f>
        <v>Perda do prazo para início do procedimento para nova licitação.</v>
      </c>
    </row>
    <row r="39" spans="1:3" ht="18" customHeight="1" x14ac:dyDescent="0.25">
      <c r="A39" s="286"/>
      <c r="B39" s="113" t="s">
        <v>234</v>
      </c>
      <c r="C39" s="114" t="str">
        <f>VLOOKUP("R-37",'Relatorio de Riscos'!B:J,2,0)</f>
        <v>Falta ou não comprovação do pagamento do FGTS mensal dos trabalhadores.</v>
      </c>
    </row>
    <row r="40" spans="1:3" ht="18" customHeight="1" x14ac:dyDescent="0.25">
      <c r="A40" s="286"/>
      <c r="B40" s="113" t="s">
        <v>235</v>
      </c>
      <c r="C40" s="114" t="str">
        <f>VLOOKUP("R-38",'Relatorio de Riscos'!B:J,2,0)</f>
        <v>Falta e/ou atraso do pagamento das verbas rescisórias.</v>
      </c>
    </row>
    <row r="41" spans="1:3" ht="18" customHeight="1" x14ac:dyDescent="0.25">
      <c r="A41" s="286"/>
      <c r="B41" s="113" t="s">
        <v>236</v>
      </c>
      <c r="C41" s="114" t="str">
        <f>VLOOKUP("R-39",'Relatorio de Riscos'!B:J,2,0)</f>
        <v xml:space="preserve">Falta e/ou atraso na designação de equipe de gestão e fiscalização do contrato </v>
      </c>
    </row>
    <row r="42" spans="1:3" ht="18" customHeight="1" x14ac:dyDescent="0.25">
      <c r="A42" s="286"/>
      <c r="B42" s="113" t="s">
        <v>237</v>
      </c>
      <c r="C42" s="114" t="str">
        <f>VLOOKUP("R-40",'Relatorio de Riscos'!B:J,2,0)</f>
        <v>Identificação de erros na Planilha de Custos e Formação de Preços de serviços terceirizados.</v>
      </c>
    </row>
    <row r="43" spans="1:3" ht="18" customHeight="1" x14ac:dyDescent="0.25">
      <c r="A43" s="286"/>
      <c r="B43" s="113" t="s">
        <v>238</v>
      </c>
      <c r="C43" s="114" t="str">
        <f>VLOOKUP("R-41",'Relatorio de Riscos'!B:J,2,0)</f>
        <v>Abandono do Contrato pela empresa contratada.</v>
      </c>
    </row>
    <row r="44" spans="1:3" ht="18" customHeight="1" x14ac:dyDescent="0.25">
      <c r="A44" s="286"/>
      <c r="B44" s="113" t="s">
        <v>239</v>
      </c>
      <c r="C44" s="114" t="str">
        <f>VLOOKUP("R-42",'Relatorio de Riscos'!B:J,2,0)</f>
        <v>Rescisão unilateral por inexecução parcial ou todal da contratada.</v>
      </c>
    </row>
    <row r="45" spans="1:3" ht="18" customHeight="1" x14ac:dyDescent="0.25">
      <c r="A45" s="286"/>
      <c r="B45" s="113" t="s">
        <v>240</v>
      </c>
      <c r="C45" s="114" t="str">
        <f>VLOOKUP("R-43",'Relatorio de Riscos'!B:J,2,0)</f>
        <v>Falhas na aferição de assiduidade dos profissionais, controle de jornada insuficiente.</v>
      </c>
    </row>
    <row r="46" spans="1:3" ht="18" customHeight="1" x14ac:dyDescent="0.25">
      <c r="A46" s="286"/>
      <c r="B46" s="113" t="s">
        <v>247</v>
      </c>
      <c r="C46" s="114" t="str">
        <f>VLOOKUP("R-44",'Relatorio de Riscos'!B:J,2,0)</f>
        <v>Não cumprimento das normas de segurança, higiene e saúde dos trabalhadores da empresa terceirizada</v>
      </c>
    </row>
    <row r="47" spans="1:3" x14ac:dyDescent="0.25">
      <c r="A47" s="287"/>
      <c r="B47" s="115" t="s">
        <v>332</v>
      </c>
      <c r="C47" s="116" t="str">
        <f>VLOOKUP("R-45",'Relatorio de Riscos'!B:J,2,0)</f>
        <v>Ingerência na gestão da empresa contratada.</v>
      </c>
    </row>
  </sheetData>
  <mergeCells count="4">
    <mergeCell ref="A2:C2"/>
    <mergeCell ref="A32:A47"/>
    <mergeCell ref="A21:A31"/>
    <mergeCell ref="A3:A20"/>
  </mergeCells>
  <phoneticPr fontId="1" type="noConversion"/>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Relatorio de Riscos</vt:lpstr>
      <vt:lpstr>Lista de Riscos identificados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Sonali da Silva Mota</dc:creator>
  <cp:lastModifiedBy>Sonali da Silva Mota</cp:lastModifiedBy>
  <dcterms:created xsi:type="dcterms:W3CDTF">2021-04-12T11:29:27Z</dcterms:created>
  <dcterms:modified xsi:type="dcterms:W3CDTF">2023-07-01T21:39:18Z</dcterms:modified>
</cp:coreProperties>
</file>